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Группа лесной сертификации\ГРУППОВАЯ  СЕРТИФИКАЦИЯ\!Новая таблица-опросник\"/>
    </mc:Choice>
  </mc:AlternateContent>
  <xr:revisionPtr revIDLastSave="0" documentId="13_ncr:1_{B6588927-6695-47E6-B0FF-3C999896B493}" xr6:coauthVersionLast="47" xr6:coauthVersionMax="47" xr10:uidLastSave="{00000000-0000-0000-0000-000000000000}"/>
  <workbookProtection workbookAlgorithmName="SHA-512" workbookHashValue="2eTOL5j2cP9p91v1M215KPcgX6I+kDsqNRNIbaVwWIIzzxSK1zls+Ges+MNww9V/+3g5RDcCPUeXkIdfbRKSBg==" workbookSaltValue="1O8QNmXf3eXZLacuuyKtmw==" workbookSpinCount="100000" lockStructure="1"/>
  <bookViews>
    <workbookView xWindow="-120" yWindow="-120" windowWidth="25440" windowHeight="15270" activeTab="2" xr2:uid="{112422F0-8DB9-4EEB-9E7F-EA91BD2B6166}"/>
  </bookViews>
  <sheets>
    <sheet name="Земли ЛФ" sheetId="1" r:id="rId1"/>
    <sheet name="РПП, РГП" sheetId="2" r:id="rId2"/>
    <sheet name="Охрана леса, лесовоостановление" sheetId="3" r:id="rId3"/>
    <sheet name="Подсочка, охота" sheetId="4" r:id="rId4"/>
    <sheet name="Экономика, соцзащита, ОТ" sheetId="5" r:id="rId5"/>
  </sheets>
  <definedNames>
    <definedName name="_xlnm.Print_Area" localSheetId="0">'Земли ЛФ'!$A$1:$R$339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9" i="5" l="1"/>
  <c r="L70" i="5"/>
  <c r="L71" i="5"/>
  <c r="L72" i="5"/>
  <c r="L68" i="5"/>
  <c r="H69" i="5"/>
  <c r="H70" i="5"/>
  <c r="H71" i="5"/>
  <c r="H72" i="5"/>
  <c r="H68" i="5"/>
  <c r="D69" i="5"/>
  <c r="D70" i="5"/>
  <c r="D71" i="5"/>
  <c r="D72" i="5"/>
  <c r="D68" i="5"/>
  <c r="E64" i="2"/>
  <c r="B50" i="3"/>
  <c r="B51" i="3"/>
  <c r="B52" i="3"/>
  <c r="B53" i="3"/>
  <c r="B49" i="3"/>
  <c r="A60" i="5"/>
  <c r="A9" i="4"/>
  <c r="B13" i="2"/>
  <c r="A10" i="5" s="1"/>
  <c r="B12" i="2"/>
  <c r="A8" i="3" s="1"/>
  <c r="B11" i="2"/>
  <c r="A8" i="5" s="1"/>
  <c r="B10" i="2"/>
  <c r="A6" i="3" s="1"/>
  <c r="B9" i="2"/>
  <c r="F14" i="4" s="1"/>
  <c r="B22" i="2" l="1"/>
  <c r="B32" i="2"/>
  <c r="B42" i="2"/>
  <c r="B52" i="2"/>
  <c r="B62" i="2"/>
  <c r="L14" i="4"/>
  <c r="A7" i="5"/>
  <c r="A38" i="5" s="1"/>
  <c r="B20" i="2"/>
  <c r="B30" i="2"/>
  <c r="B40" i="2"/>
  <c r="B50" i="2"/>
  <c r="B60" i="2"/>
  <c r="H14" i="4"/>
  <c r="A9" i="5"/>
  <c r="A40" i="5" s="1"/>
  <c r="A70" i="5"/>
  <c r="A48" i="5"/>
  <c r="A29" i="5"/>
  <c r="A39" i="5"/>
  <c r="A18" i="5"/>
  <c r="A72" i="5"/>
  <c r="A50" i="5"/>
  <c r="A31" i="5"/>
  <c r="A41" i="5"/>
  <c r="A20" i="5"/>
  <c r="B18" i="2"/>
  <c r="B16" i="2"/>
  <c r="B19" i="2"/>
  <c r="B28" i="2"/>
  <c r="B26" i="2"/>
  <c r="B29" i="2"/>
  <c r="B38" i="2"/>
  <c r="B36" i="2"/>
  <c r="B39" i="2"/>
  <c r="B48" i="2"/>
  <c r="B46" i="2"/>
  <c r="B49" i="2"/>
  <c r="B58" i="2"/>
  <c r="B56" i="2"/>
  <c r="B59" i="2"/>
  <c r="A9" i="3"/>
  <c r="A7" i="3"/>
  <c r="A6" i="5"/>
  <c r="B14" i="2"/>
  <c r="B17" i="2"/>
  <c r="B15" i="2"/>
  <c r="B23" i="2"/>
  <c r="B21" i="2"/>
  <c r="B24" i="2"/>
  <c r="B27" i="2"/>
  <c r="B25" i="2"/>
  <c r="B33" i="2"/>
  <c r="B31" i="2"/>
  <c r="B34" i="2"/>
  <c r="B37" i="2"/>
  <c r="B35" i="2"/>
  <c r="B43" i="2"/>
  <c r="B41" i="2"/>
  <c r="B44" i="2"/>
  <c r="B47" i="2"/>
  <c r="B45" i="2"/>
  <c r="B53" i="2"/>
  <c r="B51" i="2"/>
  <c r="B54" i="2"/>
  <c r="B57" i="2"/>
  <c r="B55" i="2"/>
  <c r="B63" i="2"/>
  <c r="B61" i="2"/>
  <c r="A5" i="3"/>
  <c r="J14" i="4"/>
  <c r="N14" i="4"/>
  <c r="A19" i="5" l="1"/>
  <c r="A49" i="5"/>
  <c r="A71" i="5"/>
  <c r="A30" i="5"/>
  <c r="A17" i="5"/>
  <c r="A69" i="5"/>
  <c r="A47" i="5"/>
  <c r="A28" i="5"/>
  <c r="A37" i="5"/>
  <c r="A16" i="5"/>
  <c r="A68" i="5"/>
  <c r="A46" i="5"/>
  <c r="A27" i="5"/>
  <c r="F54" i="3" l="1"/>
  <c r="H54" i="3"/>
  <c r="D54" i="3"/>
  <c r="C109" i="1" l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E50" i="1"/>
  <c r="C44" i="1"/>
  <c r="D44" i="1"/>
  <c r="E44" i="1"/>
  <c r="F44" i="1"/>
  <c r="G44" i="1"/>
  <c r="H44" i="1"/>
  <c r="I44" i="1"/>
  <c r="K24" i="1"/>
  <c r="K25" i="1"/>
  <c r="K26" i="1"/>
  <c r="K27" i="1"/>
  <c r="K23" i="1"/>
  <c r="I24" i="1"/>
  <c r="I25" i="1"/>
  <c r="I26" i="1"/>
  <c r="I27" i="1"/>
  <c r="I23" i="1"/>
  <c r="G24" i="1"/>
  <c r="G25" i="1"/>
  <c r="G26" i="1"/>
  <c r="G27" i="1"/>
  <c r="G23" i="1"/>
  <c r="J113" i="1" l="1"/>
  <c r="J111" i="1"/>
  <c r="J109" i="1"/>
  <c r="J112" i="1"/>
  <c r="J110" i="1"/>
  <c r="C103" i="1"/>
  <c r="E9" i="4" l="1"/>
  <c r="C216" i="1"/>
  <c r="D216" i="1"/>
  <c r="E216" i="1"/>
  <c r="F216" i="1"/>
  <c r="G216" i="1"/>
  <c r="B216" i="1"/>
  <c r="B94" i="2"/>
  <c r="B95" i="2"/>
  <c r="B96" i="2"/>
  <c r="B97" i="2"/>
  <c r="B93" i="2"/>
  <c r="F60" i="5" l="1"/>
  <c r="H38" i="5"/>
  <c r="H39" i="5"/>
  <c r="H40" i="5"/>
  <c r="H41" i="5"/>
  <c r="H37" i="5"/>
  <c r="F38" i="5"/>
  <c r="F39" i="5"/>
  <c r="F40" i="5"/>
  <c r="F41" i="5"/>
  <c r="F37" i="5"/>
  <c r="D38" i="5"/>
  <c r="D39" i="5"/>
  <c r="D40" i="5"/>
  <c r="D41" i="5"/>
  <c r="D37" i="5"/>
  <c r="G17" i="5"/>
  <c r="G18" i="5"/>
  <c r="G19" i="5"/>
  <c r="G20" i="5"/>
  <c r="G16" i="5"/>
  <c r="E17" i="5"/>
  <c r="E18" i="5"/>
  <c r="E19" i="5"/>
  <c r="E20" i="5"/>
  <c r="E16" i="5"/>
  <c r="F87" i="3"/>
  <c r="E87" i="3" s="1"/>
  <c r="F88" i="3"/>
  <c r="E88" i="3" s="1"/>
  <c r="F89" i="3"/>
  <c r="E89" i="3" s="1"/>
  <c r="F90" i="3"/>
  <c r="E90" i="3" s="1"/>
  <c r="F86" i="3"/>
  <c r="E86" i="3" s="1"/>
  <c r="B78" i="3"/>
  <c r="B79" i="3"/>
  <c r="B80" i="3"/>
  <c r="B81" i="3"/>
  <c r="B77" i="3"/>
  <c r="E6" i="3"/>
  <c r="E7" i="3"/>
  <c r="E8" i="3"/>
  <c r="E9" i="3"/>
  <c r="E5" i="3"/>
  <c r="H59" i="3"/>
  <c r="H62" i="3"/>
  <c r="H144" i="3"/>
  <c r="E144" i="3"/>
  <c r="B144" i="3"/>
  <c r="H65" i="3"/>
  <c r="H71" i="3"/>
  <c r="H68" i="3"/>
  <c r="M85" i="2"/>
  <c r="M86" i="2"/>
  <c r="M87" i="2"/>
  <c r="M88" i="2"/>
  <c r="J85" i="2"/>
  <c r="J86" i="2"/>
  <c r="J87" i="2"/>
  <c r="J88" i="2"/>
  <c r="G85" i="2"/>
  <c r="G86" i="2"/>
  <c r="G87" i="2"/>
  <c r="G88" i="2"/>
  <c r="M84" i="2"/>
  <c r="J84" i="2"/>
  <c r="G84" i="2"/>
  <c r="D76" i="2"/>
  <c r="F76" i="2" s="1"/>
  <c r="D77" i="2"/>
  <c r="F77" i="2" s="1"/>
  <c r="D78" i="2"/>
  <c r="F78" i="2" s="1"/>
  <c r="D79" i="2"/>
  <c r="F79" i="2" s="1"/>
  <c r="D75" i="2"/>
  <c r="F75" i="2" s="1"/>
  <c r="C85" i="2"/>
  <c r="D85" i="2" s="1"/>
  <c r="C86" i="2"/>
  <c r="D86" i="2" s="1"/>
  <c r="C87" i="2"/>
  <c r="D87" i="2" s="1"/>
  <c r="C88" i="2"/>
  <c r="D88" i="2" s="1"/>
  <c r="C84" i="2"/>
  <c r="D84" i="2" s="1"/>
  <c r="E91" i="3" l="1"/>
  <c r="M82" i="3"/>
  <c r="K82" i="3"/>
  <c r="I82" i="3"/>
  <c r="C82" i="3"/>
  <c r="G82" i="3"/>
  <c r="L82" i="3"/>
  <c r="E82" i="3"/>
  <c r="C89" i="3"/>
  <c r="C87" i="3"/>
  <c r="D82" i="3"/>
  <c r="F82" i="3"/>
  <c r="H82" i="3"/>
  <c r="J82" i="3"/>
  <c r="C90" i="3"/>
  <c r="C88" i="3"/>
  <c r="C86" i="3"/>
  <c r="A335" i="1"/>
  <c r="D335" i="1" s="1"/>
  <c r="C91" i="3" l="1"/>
  <c r="B82" i="3"/>
  <c r="G60" i="2"/>
  <c r="H60" i="2"/>
  <c r="G61" i="2"/>
  <c r="H61" i="2"/>
  <c r="G62" i="2"/>
  <c r="H62" i="2"/>
  <c r="G63" i="2"/>
  <c r="H63" i="2"/>
  <c r="H59" i="2"/>
  <c r="G59" i="2"/>
  <c r="F45" i="2"/>
  <c r="F46" i="2"/>
  <c r="F56" i="2" s="1"/>
  <c r="F47" i="2"/>
  <c r="F48" i="2"/>
  <c r="F58" i="2" s="1"/>
  <c r="E45" i="2"/>
  <c r="E55" i="2" s="1"/>
  <c r="E46" i="2"/>
  <c r="E56" i="2" s="1"/>
  <c r="E47" i="2"/>
  <c r="E57" i="2" s="1"/>
  <c r="E48" i="2"/>
  <c r="D45" i="2"/>
  <c r="D55" i="2" s="1"/>
  <c r="D46" i="2"/>
  <c r="H46" i="2" s="1"/>
  <c r="D47" i="2"/>
  <c r="D57" i="2" s="1"/>
  <c r="D48" i="2"/>
  <c r="H48" i="2" s="1"/>
  <c r="C45" i="2"/>
  <c r="C55" i="2" s="1"/>
  <c r="C46" i="2"/>
  <c r="C56" i="2" s="1"/>
  <c r="C47" i="2"/>
  <c r="C57" i="2" s="1"/>
  <c r="C48" i="2"/>
  <c r="C58" i="2" s="1"/>
  <c r="C44" i="2"/>
  <c r="C54" i="2" s="1"/>
  <c r="D44" i="2"/>
  <c r="D54" i="2" s="1"/>
  <c r="E44" i="2"/>
  <c r="G44" i="2" s="1"/>
  <c r="F44" i="2"/>
  <c r="F54" i="2" s="1"/>
  <c r="H54" i="2" s="1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5" i="2"/>
  <c r="G46" i="2"/>
  <c r="H47" i="2"/>
  <c r="H9" i="2"/>
  <c r="G9" i="2"/>
  <c r="G57" i="2" l="1"/>
  <c r="G56" i="2"/>
  <c r="G55" i="2"/>
  <c r="D52" i="2"/>
  <c r="D50" i="2"/>
  <c r="F57" i="2"/>
  <c r="F55" i="2"/>
  <c r="G47" i="2"/>
  <c r="H45" i="2"/>
  <c r="C49" i="2"/>
  <c r="E54" i="2"/>
  <c r="G48" i="2"/>
  <c r="F53" i="2"/>
  <c r="F51" i="2"/>
  <c r="D58" i="2"/>
  <c r="D56" i="2"/>
  <c r="H44" i="2"/>
  <c r="F49" i="2"/>
  <c r="D49" i="2"/>
  <c r="C53" i="2"/>
  <c r="E52" i="2"/>
  <c r="C52" i="2"/>
  <c r="E51" i="2"/>
  <c r="C51" i="2"/>
  <c r="E50" i="2"/>
  <c r="C50" i="2"/>
  <c r="E58" i="2"/>
  <c r="B325" i="1"/>
  <c r="F325" i="1" s="1"/>
  <c r="B326" i="1"/>
  <c r="F326" i="1" s="1"/>
  <c r="B327" i="1"/>
  <c r="F327" i="1" s="1"/>
  <c r="B328" i="1"/>
  <c r="F328" i="1" s="1"/>
  <c r="B324" i="1"/>
  <c r="F324" i="1" s="1"/>
  <c r="B313" i="1"/>
  <c r="F313" i="1" s="1"/>
  <c r="B314" i="1"/>
  <c r="F314" i="1" s="1"/>
  <c r="B315" i="1"/>
  <c r="F315" i="1" s="1"/>
  <c r="B316" i="1"/>
  <c r="F316" i="1" s="1"/>
  <c r="B312" i="1"/>
  <c r="F312" i="1" s="1"/>
  <c r="C304" i="1"/>
  <c r="H304" i="1" s="1"/>
  <c r="C305" i="1"/>
  <c r="H305" i="1" s="1"/>
  <c r="C306" i="1"/>
  <c r="H306" i="1" s="1"/>
  <c r="C307" i="1"/>
  <c r="H307" i="1" s="1"/>
  <c r="C303" i="1"/>
  <c r="H303" i="1" s="1"/>
  <c r="B275" i="1"/>
  <c r="I275" i="1" s="1"/>
  <c r="B276" i="1"/>
  <c r="G276" i="1" s="1"/>
  <c r="B277" i="1"/>
  <c r="I277" i="1" s="1"/>
  <c r="B278" i="1"/>
  <c r="G278" i="1" s="1"/>
  <c r="B274" i="1"/>
  <c r="G274" i="1" s="1"/>
  <c r="B265" i="1"/>
  <c r="E265" i="1" s="1"/>
  <c r="B266" i="1"/>
  <c r="E266" i="1" s="1"/>
  <c r="B267" i="1"/>
  <c r="E267" i="1" s="1"/>
  <c r="B268" i="1"/>
  <c r="E268" i="1" s="1"/>
  <c r="B264" i="1"/>
  <c r="E264" i="1" s="1"/>
  <c r="E53" i="2" l="1"/>
  <c r="G58" i="2"/>
  <c r="D51" i="2"/>
  <c r="H56" i="2"/>
  <c r="D53" i="2"/>
  <c r="H58" i="2"/>
  <c r="E49" i="2"/>
  <c r="G54" i="2"/>
  <c r="F50" i="2"/>
  <c r="H55" i="2"/>
  <c r="F52" i="2"/>
  <c r="H57" i="2"/>
  <c r="E274" i="1"/>
  <c r="I274" i="1"/>
  <c r="E278" i="1"/>
  <c r="I278" i="1"/>
  <c r="E277" i="1"/>
  <c r="G277" i="1"/>
  <c r="E276" i="1"/>
  <c r="I276" i="1"/>
  <c r="E275" i="1"/>
  <c r="G275" i="1"/>
  <c r="B254" i="1"/>
  <c r="L254" i="1" s="1"/>
  <c r="B255" i="1"/>
  <c r="L255" i="1" s="1"/>
  <c r="B256" i="1"/>
  <c r="L256" i="1" s="1"/>
  <c r="B257" i="1"/>
  <c r="L257" i="1" s="1"/>
  <c r="B253" i="1"/>
  <c r="L253" i="1" s="1"/>
  <c r="B226" i="1"/>
  <c r="C226" i="1" s="1"/>
  <c r="B227" i="1"/>
  <c r="C227" i="1" s="1"/>
  <c r="B228" i="1"/>
  <c r="C228" i="1" s="1"/>
  <c r="B229" i="1"/>
  <c r="C229" i="1" s="1"/>
  <c r="B225" i="1"/>
  <c r="C225" i="1" s="1"/>
  <c r="I230" i="1"/>
  <c r="B188" i="1"/>
  <c r="B187" i="1"/>
  <c r="O162" i="1"/>
  <c r="H181" i="1" s="1"/>
  <c r="O161" i="1"/>
  <c r="Q161" i="1" s="1"/>
  <c r="O160" i="1"/>
  <c r="H179" i="1" s="1"/>
  <c r="O159" i="1"/>
  <c r="Q159" i="1" s="1"/>
  <c r="O158" i="1"/>
  <c r="H177" i="1" s="1"/>
  <c r="O157" i="1"/>
  <c r="Q157" i="1" s="1"/>
  <c r="O156" i="1"/>
  <c r="H175" i="1" s="1"/>
  <c r="O155" i="1"/>
  <c r="Q155" i="1" s="1"/>
  <c r="O154" i="1"/>
  <c r="H173" i="1" s="1"/>
  <c r="O153" i="1"/>
  <c r="Q153" i="1" s="1"/>
  <c r="O152" i="1"/>
  <c r="H171" i="1" s="1"/>
  <c r="O151" i="1"/>
  <c r="Q151" i="1" s="1"/>
  <c r="O150" i="1"/>
  <c r="O149" i="1"/>
  <c r="Q149" i="1" s="1"/>
  <c r="L162" i="1"/>
  <c r="L161" i="1"/>
  <c r="G180" i="1" s="1"/>
  <c r="L160" i="1"/>
  <c r="L159" i="1"/>
  <c r="N159" i="1" s="1"/>
  <c r="L158" i="1"/>
  <c r="L157" i="1"/>
  <c r="G176" i="1" s="1"/>
  <c r="L156" i="1"/>
  <c r="L155" i="1"/>
  <c r="N155" i="1" s="1"/>
  <c r="L154" i="1"/>
  <c r="L153" i="1"/>
  <c r="G172" i="1" s="1"/>
  <c r="L152" i="1"/>
  <c r="L151" i="1"/>
  <c r="N151" i="1" s="1"/>
  <c r="L150" i="1"/>
  <c r="G169" i="1" s="1"/>
  <c r="L149" i="1"/>
  <c r="N149" i="1" s="1"/>
  <c r="I162" i="1"/>
  <c r="F181" i="1" s="1"/>
  <c r="I161" i="1"/>
  <c r="K161" i="1" s="1"/>
  <c r="I160" i="1"/>
  <c r="F179" i="1" s="1"/>
  <c r="I159" i="1"/>
  <c r="K159" i="1" s="1"/>
  <c r="I158" i="1"/>
  <c r="F177" i="1" s="1"/>
  <c r="I157" i="1"/>
  <c r="K157" i="1" s="1"/>
  <c r="I156" i="1"/>
  <c r="F175" i="1" s="1"/>
  <c r="I155" i="1"/>
  <c r="K155" i="1" s="1"/>
  <c r="I154" i="1"/>
  <c r="F173" i="1" s="1"/>
  <c r="I153" i="1"/>
  <c r="K153" i="1" s="1"/>
  <c r="I152" i="1"/>
  <c r="F171" i="1" s="1"/>
  <c r="I151" i="1"/>
  <c r="K151" i="1" s="1"/>
  <c r="I150" i="1"/>
  <c r="I149" i="1"/>
  <c r="K149" i="1" s="1"/>
  <c r="F162" i="1"/>
  <c r="F161" i="1"/>
  <c r="H161" i="1" s="1"/>
  <c r="F160" i="1"/>
  <c r="F159" i="1"/>
  <c r="H159" i="1" s="1"/>
  <c r="F158" i="1"/>
  <c r="F157" i="1"/>
  <c r="H157" i="1" s="1"/>
  <c r="F156" i="1"/>
  <c r="F155" i="1"/>
  <c r="H155" i="1" s="1"/>
  <c r="F154" i="1"/>
  <c r="F153" i="1"/>
  <c r="E172" i="1" s="1"/>
  <c r="F152" i="1"/>
  <c r="E171" i="1" s="1"/>
  <c r="F151" i="1"/>
  <c r="H151" i="1" s="1"/>
  <c r="F150" i="1"/>
  <c r="F149" i="1"/>
  <c r="H149" i="1" s="1"/>
  <c r="H153" i="1" l="1"/>
  <c r="G174" i="1"/>
  <c r="N157" i="1"/>
  <c r="R157" i="1" s="1"/>
  <c r="F257" i="1"/>
  <c r="I257" i="1"/>
  <c r="F255" i="1"/>
  <c r="J255" i="1"/>
  <c r="G178" i="1"/>
  <c r="G170" i="1"/>
  <c r="N161" i="1"/>
  <c r="R161" i="1" s="1"/>
  <c r="N153" i="1"/>
  <c r="R153" i="1" s="1"/>
  <c r="H180" i="1"/>
  <c r="H176" i="1"/>
  <c r="H172" i="1"/>
  <c r="H168" i="1"/>
  <c r="H178" i="1"/>
  <c r="H174" i="1"/>
  <c r="H170" i="1"/>
  <c r="R151" i="1"/>
  <c r="R155" i="1"/>
  <c r="R159" i="1"/>
  <c r="G168" i="1"/>
  <c r="R149" i="1"/>
  <c r="F180" i="1"/>
  <c r="F176" i="1"/>
  <c r="F172" i="1"/>
  <c r="I172" i="1" s="1"/>
  <c r="F168" i="1"/>
  <c r="F178" i="1"/>
  <c r="F174" i="1"/>
  <c r="F170" i="1"/>
  <c r="H152" i="1"/>
  <c r="E180" i="1"/>
  <c r="I180" i="1" s="1"/>
  <c r="E178" i="1"/>
  <c r="E176" i="1"/>
  <c r="E174" i="1"/>
  <c r="E170" i="1"/>
  <c r="E168" i="1"/>
  <c r="D257" i="1"/>
  <c r="J257" i="1"/>
  <c r="D256" i="1"/>
  <c r="F256" i="1"/>
  <c r="I256" i="1"/>
  <c r="J256" i="1"/>
  <c r="D255" i="1"/>
  <c r="I255" i="1"/>
  <c r="D254" i="1"/>
  <c r="F254" i="1"/>
  <c r="I254" i="1"/>
  <c r="J254" i="1"/>
  <c r="F253" i="1"/>
  <c r="J253" i="1"/>
  <c r="D253" i="1"/>
  <c r="I253" i="1"/>
  <c r="K150" i="1"/>
  <c r="F169" i="1"/>
  <c r="Q150" i="1"/>
  <c r="H169" i="1"/>
  <c r="K160" i="1"/>
  <c r="K156" i="1"/>
  <c r="K152" i="1"/>
  <c r="Q160" i="1"/>
  <c r="Q156" i="1"/>
  <c r="Q152" i="1"/>
  <c r="H150" i="1"/>
  <c r="E169" i="1"/>
  <c r="I169" i="1" s="1"/>
  <c r="H154" i="1"/>
  <c r="E173" i="1"/>
  <c r="H156" i="1"/>
  <c r="E175" i="1"/>
  <c r="H158" i="1"/>
  <c r="E177" i="1"/>
  <c r="H160" i="1"/>
  <c r="E179" i="1"/>
  <c r="H162" i="1"/>
  <c r="E181" i="1"/>
  <c r="N152" i="1"/>
  <c r="G171" i="1"/>
  <c r="I171" i="1" s="1"/>
  <c r="N154" i="1"/>
  <c r="G173" i="1"/>
  <c r="N156" i="1"/>
  <c r="G175" i="1"/>
  <c r="N158" i="1"/>
  <c r="G177" i="1"/>
  <c r="N160" i="1"/>
  <c r="G179" i="1"/>
  <c r="N162" i="1"/>
  <c r="G181" i="1"/>
  <c r="K162" i="1"/>
  <c r="K158" i="1"/>
  <c r="K154" i="1"/>
  <c r="N150" i="1"/>
  <c r="Q162" i="1"/>
  <c r="Q158" i="1"/>
  <c r="Q154" i="1"/>
  <c r="I178" i="1" l="1"/>
  <c r="I170" i="1"/>
  <c r="I176" i="1"/>
  <c r="I174" i="1"/>
  <c r="I181" i="1"/>
  <c r="I179" i="1"/>
  <c r="I177" i="1"/>
  <c r="I175" i="1"/>
  <c r="I173" i="1"/>
  <c r="I168" i="1"/>
  <c r="R152" i="1"/>
  <c r="R162" i="1"/>
  <c r="R160" i="1"/>
  <c r="R158" i="1"/>
  <c r="R156" i="1"/>
  <c r="R154" i="1"/>
  <c r="R150" i="1"/>
  <c r="D103" i="1" l="1"/>
  <c r="E103" i="1"/>
  <c r="F103" i="1"/>
  <c r="G103" i="1"/>
  <c r="H103" i="1"/>
  <c r="I103" i="1"/>
  <c r="C104" i="1"/>
  <c r="D104" i="1"/>
  <c r="E104" i="1"/>
  <c r="F104" i="1"/>
  <c r="G104" i="1"/>
  <c r="H104" i="1"/>
  <c r="I104" i="1"/>
  <c r="J104" i="1" l="1"/>
  <c r="J103" i="1"/>
  <c r="I122" i="1"/>
  <c r="I123" i="1"/>
  <c r="I124" i="1"/>
  <c r="I125" i="1"/>
  <c r="H122" i="1"/>
  <c r="H123" i="1"/>
  <c r="H124" i="1"/>
  <c r="H125" i="1"/>
  <c r="G122" i="1"/>
  <c r="G123" i="1"/>
  <c r="G124" i="1"/>
  <c r="G125" i="1"/>
  <c r="F122" i="1"/>
  <c r="F123" i="1"/>
  <c r="F124" i="1"/>
  <c r="F125" i="1"/>
  <c r="E122" i="1"/>
  <c r="E123" i="1"/>
  <c r="E124" i="1"/>
  <c r="E125" i="1"/>
  <c r="D122" i="1"/>
  <c r="D123" i="1"/>
  <c r="D124" i="1"/>
  <c r="D125" i="1"/>
  <c r="C122" i="1"/>
  <c r="J122" i="1" s="1"/>
  <c r="C123" i="1"/>
  <c r="J123" i="1" s="1"/>
  <c r="C124" i="1"/>
  <c r="J124" i="1" s="1"/>
  <c r="C125" i="1"/>
  <c r="J125" i="1" s="1"/>
  <c r="D121" i="1"/>
  <c r="E121" i="1"/>
  <c r="F121" i="1"/>
  <c r="G121" i="1"/>
  <c r="H121" i="1"/>
  <c r="I121" i="1"/>
  <c r="C121" i="1"/>
  <c r="J121" i="1" s="1"/>
  <c r="I116" i="1"/>
  <c r="I128" i="1" s="1"/>
  <c r="I117" i="1"/>
  <c r="I118" i="1"/>
  <c r="I119" i="1"/>
  <c r="H116" i="1"/>
  <c r="H117" i="1"/>
  <c r="H118" i="1"/>
  <c r="H119" i="1"/>
  <c r="G116" i="1"/>
  <c r="G117" i="1"/>
  <c r="G118" i="1"/>
  <c r="G119" i="1"/>
  <c r="F116" i="1"/>
  <c r="F128" i="1" s="1"/>
  <c r="F117" i="1"/>
  <c r="F118" i="1"/>
  <c r="F119" i="1"/>
  <c r="E116" i="1"/>
  <c r="E128" i="1" s="1"/>
  <c r="E117" i="1"/>
  <c r="E118" i="1"/>
  <c r="E119" i="1"/>
  <c r="D116" i="1"/>
  <c r="D117" i="1"/>
  <c r="D118" i="1"/>
  <c r="D119" i="1"/>
  <c r="C116" i="1"/>
  <c r="J116" i="1" s="1"/>
  <c r="C117" i="1"/>
  <c r="J117" i="1" s="1"/>
  <c r="C118" i="1"/>
  <c r="J118" i="1" s="1"/>
  <c r="C119" i="1"/>
  <c r="J119" i="1" s="1"/>
  <c r="D115" i="1"/>
  <c r="E115" i="1"/>
  <c r="E127" i="1" s="1"/>
  <c r="F115" i="1"/>
  <c r="F127" i="1" s="1"/>
  <c r="G115" i="1"/>
  <c r="G127" i="1" s="1"/>
  <c r="H115" i="1"/>
  <c r="I115" i="1"/>
  <c r="I127" i="1" s="1"/>
  <c r="C115" i="1"/>
  <c r="I105" i="1"/>
  <c r="I129" i="1" s="1"/>
  <c r="I106" i="1"/>
  <c r="I107" i="1"/>
  <c r="I131" i="1" s="1"/>
  <c r="H105" i="1"/>
  <c r="H106" i="1"/>
  <c r="H130" i="1" s="1"/>
  <c r="H107" i="1"/>
  <c r="G105" i="1"/>
  <c r="G129" i="1" s="1"/>
  <c r="G106" i="1"/>
  <c r="G107" i="1"/>
  <c r="G131" i="1" s="1"/>
  <c r="F105" i="1"/>
  <c r="F106" i="1"/>
  <c r="F130" i="1" s="1"/>
  <c r="F107" i="1"/>
  <c r="E105" i="1"/>
  <c r="E129" i="1" s="1"/>
  <c r="E106" i="1"/>
  <c r="E107" i="1"/>
  <c r="E131" i="1" s="1"/>
  <c r="D105" i="1"/>
  <c r="D106" i="1"/>
  <c r="D130" i="1" s="1"/>
  <c r="D107" i="1"/>
  <c r="C105" i="1"/>
  <c r="C106" i="1"/>
  <c r="C107" i="1"/>
  <c r="D56" i="1"/>
  <c r="E56" i="1"/>
  <c r="F56" i="1"/>
  <c r="G56" i="1"/>
  <c r="H56" i="1"/>
  <c r="I56" i="1"/>
  <c r="C56" i="1"/>
  <c r="D50" i="1"/>
  <c r="F50" i="1"/>
  <c r="G50" i="1"/>
  <c r="H50" i="1"/>
  <c r="I50" i="1"/>
  <c r="C50" i="1"/>
  <c r="D38" i="1"/>
  <c r="E38" i="1"/>
  <c r="F38" i="1"/>
  <c r="G38" i="1"/>
  <c r="H38" i="1"/>
  <c r="I38" i="1"/>
  <c r="C38" i="1"/>
  <c r="I90" i="1"/>
  <c r="I91" i="1"/>
  <c r="I97" i="1" s="1"/>
  <c r="I92" i="1"/>
  <c r="I98" i="1" s="1"/>
  <c r="I93" i="1"/>
  <c r="H90" i="1"/>
  <c r="H96" i="1" s="1"/>
  <c r="H91" i="1"/>
  <c r="H97" i="1" s="1"/>
  <c r="H92" i="1"/>
  <c r="H98" i="1" s="1"/>
  <c r="H93" i="1"/>
  <c r="G90" i="1"/>
  <c r="G96" i="1" s="1"/>
  <c r="G91" i="1"/>
  <c r="G97" i="1" s="1"/>
  <c r="G92" i="1"/>
  <c r="G98" i="1" s="1"/>
  <c r="G93" i="1"/>
  <c r="F90" i="1"/>
  <c r="F96" i="1" s="1"/>
  <c r="F91" i="1"/>
  <c r="F97" i="1" s="1"/>
  <c r="F92" i="1"/>
  <c r="F98" i="1" s="1"/>
  <c r="F93" i="1"/>
  <c r="E90" i="1"/>
  <c r="E96" i="1" s="1"/>
  <c r="E91" i="1"/>
  <c r="E97" i="1" s="1"/>
  <c r="E92" i="1"/>
  <c r="E98" i="1" s="1"/>
  <c r="E93" i="1"/>
  <c r="D90" i="1"/>
  <c r="D96" i="1" s="1"/>
  <c r="D91" i="1"/>
  <c r="D97" i="1" s="1"/>
  <c r="D92" i="1"/>
  <c r="D98" i="1" s="1"/>
  <c r="D93" i="1"/>
  <c r="C90" i="1"/>
  <c r="C96" i="1" s="1"/>
  <c r="C91" i="1"/>
  <c r="J91" i="1" s="1"/>
  <c r="C92" i="1"/>
  <c r="C93" i="1"/>
  <c r="J93" i="1" s="1"/>
  <c r="I89" i="1"/>
  <c r="H89" i="1"/>
  <c r="G89" i="1"/>
  <c r="F89" i="1"/>
  <c r="E89" i="1"/>
  <c r="D89" i="1"/>
  <c r="C89" i="1"/>
  <c r="C95" i="1" s="1"/>
  <c r="J84" i="1"/>
  <c r="E286" i="1" s="1"/>
  <c r="E292" i="1" s="1"/>
  <c r="J85" i="1"/>
  <c r="E287" i="1" s="1"/>
  <c r="E293" i="1" s="1"/>
  <c r="J86" i="1"/>
  <c r="E288" i="1" s="1"/>
  <c r="E294" i="1" s="1"/>
  <c r="J87" i="1"/>
  <c r="E289" i="1" s="1"/>
  <c r="E295" i="1" s="1"/>
  <c r="J83" i="1"/>
  <c r="E285" i="1" s="1"/>
  <c r="E291" i="1" s="1"/>
  <c r="J78" i="1"/>
  <c r="D286" i="1" s="1"/>
  <c r="D292" i="1" s="1"/>
  <c r="J79" i="1"/>
  <c r="D287" i="1" s="1"/>
  <c r="D293" i="1" s="1"/>
  <c r="J80" i="1"/>
  <c r="D288" i="1" s="1"/>
  <c r="D294" i="1" s="1"/>
  <c r="J81" i="1"/>
  <c r="D289" i="1" s="1"/>
  <c r="D295" i="1" s="1"/>
  <c r="J77" i="1"/>
  <c r="D285" i="1" s="1"/>
  <c r="D291" i="1" s="1"/>
  <c r="J72" i="1"/>
  <c r="C286" i="1" s="1"/>
  <c r="C292" i="1" s="1"/>
  <c r="J73" i="1"/>
  <c r="C287" i="1" s="1"/>
  <c r="C293" i="1" s="1"/>
  <c r="J74" i="1"/>
  <c r="C288" i="1" s="1"/>
  <c r="C294" i="1" s="1"/>
  <c r="J75" i="1"/>
  <c r="C289" i="1" s="1"/>
  <c r="C295" i="1" s="1"/>
  <c r="J71" i="1"/>
  <c r="C285" i="1" s="1"/>
  <c r="C291" i="1" s="1"/>
  <c r="J66" i="1"/>
  <c r="B286" i="1" s="1"/>
  <c r="B292" i="1" s="1"/>
  <c r="J67" i="1"/>
  <c r="B287" i="1" s="1"/>
  <c r="B293" i="1" s="1"/>
  <c r="J68" i="1"/>
  <c r="B288" i="1" s="1"/>
  <c r="B294" i="1" s="1"/>
  <c r="J69" i="1"/>
  <c r="B289" i="1" s="1"/>
  <c r="B295" i="1" s="1"/>
  <c r="J65" i="1"/>
  <c r="B285" i="1" s="1"/>
  <c r="B291" i="1" s="1"/>
  <c r="I58" i="1"/>
  <c r="I59" i="1"/>
  <c r="I60" i="1"/>
  <c r="I61" i="1"/>
  <c r="D162" i="1" s="1"/>
  <c r="D181" i="1" s="1"/>
  <c r="H58" i="1"/>
  <c r="H59" i="1"/>
  <c r="H60" i="1"/>
  <c r="H61" i="1"/>
  <c r="G58" i="1"/>
  <c r="G59" i="1"/>
  <c r="G60" i="1"/>
  <c r="G61" i="1"/>
  <c r="F58" i="1"/>
  <c r="F59" i="1"/>
  <c r="F60" i="1"/>
  <c r="F61" i="1"/>
  <c r="D156" i="1" s="1"/>
  <c r="D175" i="1" s="1"/>
  <c r="E58" i="1"/>
  <c r="E59" i="1"/>
  <c r="E60" i="1"/>
  <c r="E61" i="1"/>
  <c r="D154" i="1" s="1"/>
  <c r="D173" i="1" s="1"/>
  <c r="I57" i="1"/>
  <c r="D161" i="1" s="1"/>
  <c r="D180" i="1" s="1"/>
  <c r="H57" i="1"/>
  <c r="G57" i="1"/>
  <c r="F57" i="1"/>
  <c r="D155" i="1" s="1"/>
  <c r="D174" i="1" s="1"/>
  <c r="E57" i="1"/>
  <c r="D153" i="1" s="1"/>
  <c r="D172" i="1" s="1"/>
  <c r="D58" i="1"/>
  <c r="D59" i="1"/>
  <c r="D60" i="1"/>
  <c r="D61" i="1"/>
  <c r="D152" i="1" s="1"/>
  <c r="D171" i="1" s="1"/>
  <c r="D57" i="1"/>
  <c r="D151" i="1" s="1"/>
  <c r="D170" i="1" s="1"/>
  <c r="C58" i="1"/>
  <c r="C59" i="1"/>
  <c r="C60" i="1"/>
  <c r="C61" i="1"/>
  <c r="D150" i="1" s="1"/>
  <c r="D169" i="1" s="1"/>
  <c r="C57" i="1"/>
  <c r="D149" i="1" s="1"/>
  <c r="D168" i="1" s="1"/>
  <c r="J52" i="1"/>
  <c r="C94" i="2" s="1"/>
  <c r="D94" i="2" s="1"/>
  <c r="J53" i="1"/>
  <c r="C95" i="2" s="1"/>
  <c r="D95" i="2" s="1"/>
  <c r="J54" i="1"/>
  <c r="C96" i="2" s="1"/>
  <c r="D96" i="2" s="1"/>
  <c r="J55" i="1"/>
  <c r="J51" i="1"/>
  <c r="J46" i="1"/>
  <c r="J47" i="1"/>
  <c r="J48" i="1"/>
  <c r="J49" i="1"/>
  <c r="L164" i="1" s="1"/>
  <c r="G183" i="1" s="1"/>
  <c r="J45" i="1"/>
  <c r="L163" i="1" s="1"/>
  <c r="G182" i="1" s="1"/>
  <c r="J40" i="1"/>
  <c r="J41" i="1"/>
  <c r="J42" i="1"/>
  <c r="J43" i="1"/>
  <c r="I164" i="1" s="1"/>
  <c r="F183" i="1" s="1"/>
  <c r="J39" i="1"/>
  <c r="I163" i="1" s="1"/>
  <c r="F182" i="1" s="1"/>
  <c r="J34" i="1"/>
  <c r="J35" i="1"/>
  <c r="J36" i="1"/>
  <c r="J37" i="1"/>
  <c r="F164" i="1" s="1"/>
  <c r="E183" i="1" s="1"/>
  <c r="J33" i="1"/>
  <c r="F163" i="1" s="1"/>
  <c r="E182" i="1" s="1"/>
  <c r="H127" i="1" l="1"/>
  <c r="D127" i="1"/>
  <c r="D128" i="1"/>
  <c r="G128" i="1"/>
  <c r="H128" i="1"/>
  <c r="O164" i="1"/>
  <c r="H183" i="1" s="1"/>
  <c r="C97" i="2"/>
  <c r="D97" i="2" s="1"/>
  <c r="J107" i="1"/>
  <c r="C131" i="1"/>
  <c r="J105" i="1"/>
  <c r="C129" i="1"/>
  <c r="O163" i="1"/>
  <c r="H182" i="1" s="1"/>
  <c r="C93" i="2"/>
  <c r="D93" i="2" s="1"/>
  <c r="J106" i="1"/>
  <c r="C130" i="1"/>
  <c r="D131" i="1"/>
  <c r="D129" i="1"/>
  <c r="E130" i="1"/>
  <c r="F131" i="1"/>
  <c r="E156" i="1" s="1"/>
  <c r="F129" i="1"/>
  <c r="G130" i="1"/>
  <c r="H131" i="1"/>
  <c r="H129" i="1"/>
  <c r="I130" i="1"/>
  <c r="J115" i="1"/>
  <c r="J120" i="1" s="1"/>
  <c r="C127" i="1"/>
  <c r="J127" i="1" s="1"/>
  <c r="C128" i="1"/>
  <c r="J128" i="1" s="1"/>
  <c r="J44" i="1"/>
  <c r="C98" i="1"/>
  <c r="J98" i="1" s="1"/>
  <c r="J92" i="1"/>
  <c r="J90" i="1"/>
  <c r="C108" i="1"/>
  <c r="I96" i="1"/>
  <c r="J96" i="1" s="1"/>
  <c r="D108" i="1"/>
  <c r="E159" i="1"/>
  <c r="E155" i="1"/>
  <c r="E151" i="1"/>
  <c r="I183" i="1"/>
  <c r="D188" i="1" s="1"/>
  <c r="G188" i="1" s="1"/>
  <c r="E161" i="1"/>
  <c r="E153" i="1"/>
  <c r="E152" i="1"/>
  <c r="E160" i="1"/>
  <c r="E157" i="1"/>
  <c r="E188" i="1"/>
  <c r="J56" i="1"/>
  <c r="D159" i="1"/>
  <c r="D178" i="1" s="1"/>
  <c r="D157" i="1"/>
  <c r="D176" i="1" s="1"/>
  <c r="F62" i="1"/>
  <c r="H62" i="1"/>
  <c r="C149" i="1"/>
  <c r="C168" i="1" s="1"/>
  <c r="C153" i="1"/>
  <c r="C172" i="1" s="1"/>
  <c r="E95" i="1"/>
  <c r="C157" i="1"/>
  <c r="C176" i="1" s="1"/>
  <c r="G95" i="1"/>
  <c r="C161" i="1"/>
  <c r="C180" i="1" s="1"/>
  <c r="I95" i="1"/>
  <c r="C114" i="1"/>
  <c r="D114" i="1"/>
  <c r="E114" i="1"/>
  <c r="F114" i="1"/>
  <c r="G114" i="1"/>
  <c r="H114" i="1"/>
  <c r="I114" i="1"/>
  <c r="C126" i="1"/>
  <c r="D126" i="1"/>
  <c r="E126" i="1"/>
  <c r="F126" i="1"/>
  <c r="G126" i="1"/>
  <c r="H126" i="1"/>
  <c r="I126" i="1"/>
  <c r="E108" i="1"/>
  <c r="G108" i="1"/>
  <c r="I108" i="1"/>
  <c r="I182" i="1"/>
  <c r="D187" i="1" s="1"/>
  <c r="G187" i="1" s="1"/>
  <c r="J38" i="1"/>
  <c r="J50" i="1"/>
  <c r="J57" i="1"/>
  <c r="D163" i="1" s="1"/>
  <c r="D182" i="1" s="1"/>
  <c r="C187" i="1" s="1"/>
  <c r="C62" i="1"/>
  <c r="D62" i="1"/>
  <c r="E62" i="1"/>
  <c r="D158" i="1"/>
  <c r="D177" i="1" s="1"/>
  <c r="D160" i="1"/>
  <c r="D179" i="1" s="1"/>
  <c r="G62" i="1"/>
  <c r="I62" i="1"/>
  <c r="J89" i="1"/>
  <c r="C163" i="1" s="1"/>
  <c r="C182" i="1" s="1"/>
  <c r="C151" i="1"/>
  <c r="C170" i="1" s="1"/>
  <c r="D95" i="1"/>
  <c r="C155" i="1"/>
  <c r="C174" i="1" s="1"/>
  <c r="F95" i="1"/>
  <c r="C159" i="1"/>
  <c r="C178" i="1" s="1"/>
  <c r="H95" i="1"/>
  <c r="C164" i="1"/>
  <c r="C183" i="1" s="1"/>
  <c r="C150" i="1"/>
  <c r="C169" i="1" s="1"/>
  <c r="C99" i="1"/>
  <c r="C97" i="1"/>
  <c r="J97" i="1" s="1"/>
  <c r="C152" i="1"/>
  <c r="C171" i="1" s="1"/>
  <c r="D99" i="1"/>
  <c r="C154" i="1"/>
  <c r="C173" i="1" s="1"/>
  <c r="E99" i="1"/>
  <c r="C156" i="1"/>
  <c r="C175" i="1" s="1"/>
  <c r="F99" i="1"/>
  <c r="C158" i="1"/>
  <c r="C177" i="1" s="1"/>
  <c r="G99" i="1"/>
  <c r="C160" i="1"/>
  <c r="C179" i="1" s="1"/>
  <c r="H99" i="1"/>
  <c r="C162" i="1"/>
  <c r="C181" i="1" s="1"/>
  <c r="I99" i="1"/>
  <c r="E154" i="1"/>
  <c r="E158" i="1"/>
  <c r="C120" i="1"/>
  <c r="D120" i="1"/>
  <c r="E120" i="1"/>
  <c r="F120" i="1"/>
  <c r="G120" i="1"/>
  <c r="H120" i="1"/>
  <c r="I120" i="1"/>
  <c r="F108" i="1"/>
  <c r="H108" i="1"/>
  <c r="J58" i="1"/>
  <c r="J60" i="1"/>
  <c r="J61" i="1"/>
  <c r="D164" i="1" s="1"/>
  <c r="D183" i="1" s="1"/>
  <c r="C188" i="1" s="1"/>
  <c r="J59" i="1"/>
  <c r="J130" i="1" l="1"/>
  <c r="J129" i="1"/>
  <c r="J131" i="1"/>
  <c r="J114" i="1"/>
  <c r="J126" i="1"/>
  <c r="E162" i="1"/>
  <c r="F188" i="1"/>
  <c r="G132" i="1"/>
  <c r="J108" i="1"/>
  <c r="I188" i="1"/>
  <c r="H188" i="1"/>
  <c r="H132" i="1"/>
  <c r="D132" i="1"/>
  <c r="H187" i="1"/>
  <c r="I187" i="1"/>
  <c r="C132" i="1"/>
  <c r="J99" i="1"/>
  <c r="J95" i="1"/>
  <c r="I132" i="1"/>
  <c r="E132" i="1"/>
  <c r="E149" i="1"/>
  <c r="E163" i="1"/>
  <c r="E150" i="1"/>
  <c r="E164" i="1"/>
  <c r="F187" i="1"/>
  <c r="E187" i="1"/>
  <c r="F132" i="1"/>
  <c r="J62" i="1"/>
  <c r="J132" i="1" l="1"/>
  <c r="A297" i="1"/>
  <c r="B241" i="1" l="1"/>
  <c r="C230" i="1"/>
  <c r="D230" i="1"/>
  <c r="E230" i="1"/>
  <c r="F230" i="1"/>
  <c r="G230" i="1"/>
  <c r="H230" i="1"/>
  <c r="K230" i="1"/>
  <c r="B230" i="1"/>
  <c r="B24" i="1" l="1"/>
  <c r="E24" i="1" s="1"/>
  <c r="B25" i="1"/>
  <c r="E25" i="1" s="1"/>
  <c r="B26" i="1"/>
  <c r="E26" i="1" s="1"/>
  <c r="B27" i="1"/>
  <c r="E27" i="1" s="1"/>
  <c r="B23" i="1"/>
  <c r="E23" i="1" s="1"/>
  <c r="F13" i="1"/>
  <c r="F14" i="1"/>
  <c r="F15" i="1"/>
  <c r="F16" i="1"/>
  <c r="F12" i="1"/>
  <c r="A12" i="1"/>
  <c r="A75" i="2" l="1"/>
  <c r="A84" i="2" s="1"/>
  <c r="A93" i="2" s="1"/>
  <c r="A102" i="2" s="1"/>
  <c r="B95" i="1"/>
  <c r="B103" i="1"/>
  <c r="A324" i="1"/>
  <c r="A303" i="1"/>
  <c r="A285" i="1"/>
  <c r="A264" i="1"/>
  <c r="A312" i="1"/>
  <c r="A291" i="1"/>
  <c r="A274" i="1"/>
  <c r="A138" i="1"/>
  <c r="B121" i="1"/>
  <c r="B109" i="1"/>
  <c r="B89" i="1"/>
  <c r="B77" i="1"/>
  <c r="B65" i="1"/>
  <c r="B51" i="1"/>
  <c r="B39" i="1"/>
  <c r="B149" i="1"/>
  <c r="B127" i="1"/>
  <c r="B115" i="1"/>
  <c r="B83" i="1"/>
  <c r="B71" i="1"/>
  <c r="B57" i="1"/>
  <c r="B45" i="1"/>
  <c r="B33" i="1"/>
  <c r="A253" i="1"/>
  <c r="A236" i="1"/>
  <c r="A225" i="1"/>
  <c r="A211" i="1"/>
  <c r="G207" i="1"/>
  <c r="A199" i="1"/>
  <c r="A187" i="1"/>
  <c r="B168" i="1"/>
  <c r="A13" i="1"/>
  <c r="A23" i="1"/>
  <c r="A24" i="1"/>
  <c r="A49" i="3" l="1"/>
  <c r="C118" i="3"/>
  <c r="E59" i="3"/>
  <c r="A86" i="3"/>
  <c r="A59" i="3"/>
  <c r="A139" i="3"/>
  <c r="A77" i="3"/>
  <c r="E13" i="3"/>
  <c r="A76" i="2"/>
  <c r="A85" i="2" s="1"/>
  <c r="A94" i="2" s="1"/>
  <c r="A103" i="2" s="1"/>
  <c r="D65" i="4"/>
  <c r="C38" i="4"/>
  <c r="B96" i="1"/>
  <c r="B104" i="1"/>
  <c r="A325" i="1"/>
  <c r="A304" i="1"/>
  <c r="A286" i="1"/>
  <c r="A265" i="1"/>
  <c r="A313" i="1"/>
  <c r="A292" i="1"/>
  <c r="A275" i="1"/>
  <c r="A139" i="1"/>
  <c r="B122" i="1"/>
  <c r="B110" i="1"/>
  <c r="B90" i="1"/>
  <c r="B78" i="1"/>
  <c r="B66" i="1"/>
  <c r="B52" i="1"/>
  <c r="B40" i="1"/>
  <c r="B128" i="1"/>
  <c r="B116" i="1"/>
  <c r="B84" i="1"/>
  <c r="B72" i="1"/>
  <c r="B58" i="1"/>
  <c r="B46" i="1"/>
  <c r="B34" i="1"/>
  <c r="A254" i="1"/>
  <c r="A237" i="1"/>
  <c r="A226" i="1"/>
  <c r="A212" i="1"/>
  <c r="A200" i="1"/>
  <c r="B153" i="1"/>
  <c r="B170" i="1"/>
  <c r="B172" i="1"/>
  <c r="B174" i="1"/>
  <c r="B176" i="1"/>
  <c r="B178" i="1"/>
  <c r="B180" i="1"/>
  <c r="B182" i="1"/>
  <c r="B151" i="1"/>
  <c r="A14" i="1"/>
  <c r="B97" i="1" l="1"/>
  <c r="A77" i="2"/>
  <c r="A86" i="2" s="1"/>
  <c r="A95" i="2" s="1"/>
  <c r="A104" i="2" s="1"/>
  <c r="F13" i="3"/>
  <c r="E60" i="3"/>
  <c r="A87" i="3"/>
  <c r="D118" i="3"/>
  <c r="E62" i="3"/>
  <c r="A140" i="3"/>
  <c r="A78" i="3"/>
  <c r="A62" i="3"/>
  <c r="A50" i="3"/>
  <c r="E65" i="4"/>
  <c r="D38" i="4"/>
  <c r="A314" i="1"/>
  <c r="A293" i="1"/>
  <c r="A276" i="1"/>
  <c r="A326" i="1"/>
  <c r="A305" i="1"/>
  <c r="A287" i="1"/>
  <c r="A266" i="1"/>
  <c r="B129" i="1"/>
  <c r="B117" i="1"/>
  <c r="B105" i="1"/>
  <c r="B85" i="1"/>
  <c r="B73" i="1"/>
  <c r="B59" i="1"/>
  <c r="B47" i="1"/>
  <c r="B35" i="1"/>
  <c r="A140" i="1"/>
  <c r="B123" i="1"/>
  <c r="B111" i="1"/>
  <c r="B91" i="1"/>
  <c r="B79" i="1"/>
  <c r="B67" i="1"/>
  <c r="B53" i="1"/>
  <c r="B41" i="1"/>
  <c r="B159" i="1"/>
  <c r="B163" i="1"/>
  <c r="B155" i="1"/>
  <c r="B161" i="1"/>
  <c r="B157" i="1"/>
  <c r="A238" i="1"/>
  <c r="A227" i="1"/>
  <c r="A255" i="1"/>
  <c r="A201" i="1"/>
  <c r="A213" i="1"/>
  <c r="A15" i="1"/>
  <c r="A25" i="1"/>
  <c r="F65" i="4" l="1"/>
  <c r="E38" i="4"/>
  <c r="B98" i="1"/>
  <c r="A78" i="2"/>
  <c r="A87" i="2" s="1"/>
  <c r="A96" i="2" s="1"/>
  <c r="A105" i="2" s="1"/>
  <c r="E118" i="3"/>
  <c r="E65" i="3"/>
  <c r="A141" i="3"/>
  <c r="A79" i="3"/>
  <c r="A65" i="3"/>
  <c r="A51" i="3"/>
  <c r="E63" i="3"/>
  <c r="E61" i="3"/>
  <c r="A88" i="3"/>
  <c r="G13" i="3"/>
  <c r="A327" i="1"/>
  <c r="A306" i="1"/>
  <c r="A288" i="1"/>
  <c r="A267" i="1"/>
  <c r="A315" i="1"/>
  <c r="A294" i="1"/>
  <c r="A277" i="1"/>
  <c r="A141" i="1"/>
  <c r="B124" i="1"/>
  <c r="B112" i="1"/>
  <c r="B92" i="1"/>
  <c r="B80" i="1"/>
  <c r="B68" i="1"/>
  <c r="B54" i="1"/>
  <c r="B42" i="1"/>
  <c r="B130" i="1"/>
  <c r="B118" i="1"/>
  <c r="B106" i="1"/>
  <c r="B86" i="1"/>
  <c r="B74" i="1"/>
  <c r="B60" i="1"/>
  <c r="B48" i="1"/>
  <c r="B36" i="1"/>
  <c r="A256" i="1"/>
  <c r="A239" i="1"/>
  <c r="A228" i="1"/>
  <c r="A214" i="1"/>
  <c r="A202" i="1"/>
  <c r="A16" i="1"/>
  <c r="A26" i="1"/>
  <c r="G65" i="4" l="1"/>
  <c r="F38" i="4"/>
  <c r="B99" i="1"/>
  <c r="A79" i="2"/>
  <c r="A88" i="2" s="1"/>
  <c r="A97" i="2" s="1"/>
  <c r="A106" i="2" s="1"/>
  <c r="A52" i="3"/>
  <c r="E66" i="3"/>
  <c r="E64" i="3"/>
  <c r="A89" i="3"/>
  <c r="F118" i="3"/>
  <c r="A80" i="3"/>
  <c r="A68" i="3"/>
  <c r="E68" i="3"/>
  <c r="A142" i="3"/>
  <c r="H13" i="3"/>
  <c r="A316" i="1"/>
  <c r="A295" i="1"/>
  <c r="A278" i="1"/>
  <c r="A328" i="1"/>
  <c r="A307" i="1"/>
  <c r="A289" i="1"/>
  <c r="A268" i="1"/>
  <c r="B150" i="1"/>
  <c r="B131" i="1"/>
  <c r="B119" i="1"/>
  <c r="B107" i="1"/>
  <c r="B87" i="1"/>
  <c r="B75" i="1"/>
  <c r="B61" i="1"/>
  <c r="B49" i="1"/>
  <c r="B37" i="1"/>
  <c r="A142" i="1"/>
  <c r="B125" i="1"/>
  <c r="B113" i="1"/>
  <c r="B93" i="1"/>
  <c r="B81" i="1"/>
  <c r="B69" i="1"/>
  <c r="B55" i="1"/>
  <c r="B43" i="1"/>
  <c r="A240" i="1"/>
  <c r="A229" i="1"/>
  <c r="A257" i="1"/>
  <c r="H207" i="1"/>
  <c r="A203" i="1"/>
  <c r="A215" i="1"/>
  <c r="A188" i="1"/>
  <c r="B169" i="1"/>
  <c r="A27" i="1"/>
  <c r="H65" i="4" l="1"/>
  <c r="G38" i="4"/>
  <c r="G118" i="3"/>
  <c r="E71" i="3"/>
  <c r="E69" i="3"/>
  <c r="A143" i="3"/>
  <c r="A81" i="3"/>
  <c r="A71" i="3"/>
  <c r="A53" i="3"/>
  <c r="E70" i="3"/>
  <c r="E67" i="3"/>
  <c r="A90" i="3"/>
  <c r="E72" i="3"/>
  <c r="I13" i="3"/>
  <c r="B154" i="1"/>
  <c r="B171" i="1"/>
  <c r="B173" i="1"/>
  <c r="B175" i="1"/>
  <c r="B177" i="1"/>
  <c r="B179" i="1"/>
  <c r="B181" i="1"/>
  <c r="B183" i="1"/>
  <c r="B152" i="1"/>
  <c r="B156" i="1"/>
  <c r="B160" i="1"/>
  <c r="B164" i="1"/>
  <c r="B162" i="1" l="1"/>
  <c r="B158" i="1"/>
  <c r="B54" i="3" l="1"/>
</calcChain>
</file>

<file path=xl/sharedStrings.xml><?xml version="1.0" encoding="utf-8"?>
<sst xmlns="http://schemas.openxmlformats.org/spreadsheetml/2006/main" count="577" uniqueCount="355">
  <si>
    <t>Заполнять колонки, выделенные цветом</t>
  </si>
  <si>
    <t>Название лесхоза</t>
  </si>
  <si>
    <t>Год заполнения</t>
  </si>
  <si>
    <r>
      <t xml:space="preserve">Заполненные данные отправить на электронный адрес </t>
    </r>
    <r>
      <rPr>
        <b/>
        <sz val="14"/>
        <color rgb="FFFF0000"/>
        <rFont val="Arial"/>
        <family val="2"/>
        <charset val="204"/>
      </rPr>
      <t>standart@belgiproles.by</t>
    </r>
  </si>
  <si>
    <t>Земли лесного фонда, на которых ведется лесное хозяйство</t>
  </si>
  <si>
    <t>1.2 Доля покрытых лесом земель от общей площади лесного фонда *</t>
  </si>
  <si>
    <t>Год</t>
  </si>
  <si>
    <t>Общая площадь лесного фонда, га</t>
  </si>
  <si>
    <t>Покрытая лесом площадь, га</t>
  </si>
  <si>
    <t>%</t>
  </si>
  <si>
    <t>всего</t>
  </si>
  <si>
    <t>га</t>
  </si>
  <si>
    <t>хвойные</t>
  </si>
  <si>
    <t>% от хвойных</t>
  </si>
  <si>
    <t>твердолиственные</t>
  </si>
  <si>
    <t>мягколиственные</t>
  </si>
  <si>
    <t>1.4 Общие и средние запасы на 1 га покрытых лесом земель по преобладающим породам и группам возраста *</t>
  </si>
  <si>
    <t>1.3 Доля спелых лесов от общей площади покрытых лесом земель, в т.ч. хвойных, твердолиственных, мягколиственных *</t>
  </si>
  <si>
    <t>сосна</t>
  </si>
  <si>
    <t>ель</t>
  </si>
  <si>
    <t>дуб</t>
  </si>
  <si>
    <t>береза</t>
  </si>
  <si>
    <t>ольха ч.</t>
  </si>
  <si>
    <t>осина</t>
  </si>
  <si>
    <t>прочие</t>
  </si>
  <si>
    <t>итого</t>
  </si>
  <si>
    <t>Группа возраста</t>
  </si>
  <si>
    <t>Молодняки</t>
  </si>
  <si>
    <t>Средневозрастные</t>
  </si>
  <si>
    <t>Приспевающие</t>
  </si>
  <si>
    <t>Спелые</t>
  </si>
  <si>
    <t>ИТОГО</t>
  </si>
  <si>
    <r>
      <t>Общий запас, тыс м</t>
    </r>
    <r>
      <rPr>
        <vertAlign val="superscript"/>
        <sz val="10"/>
        <color theme="1"/>
        <rFont val="Arial"/>
        <family val="2"/>
        <charset val="204"/>
      </rPr>
      <t>3</t>
    </r>
  </si>
  <si>
    <r>
      <t>Изменения, тыс м</t>
    </r>
    <r>
      <rPr>
        <vertAlign val="superscript"/>
        <sz val="10"/>
        <color theme="1"/>
        <rFont val="Arial"/>
        <family val="2"/>
        <charset val="204"/>
      </rPr>
      <t>3</t>
    </r>
  </si>
  <si>
    <r>
      <t>Средний запас, 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/га</t>
    </r>
  </si>
  <si>
    <t>1.5 Текущее и среднее изменение запасов по преобладающим породам, группам лесов</t>
  </si>
  <si>
    <t>среднеее значение</t>
  </si>
  <si>
    <r>
      <t>Среднее изменение запаса, 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/га</t>
    </r>
  </si>
  <si>
    <t>/100 га</t>
  </si>
  <si>
    <t>Основные древесные породы</t>
  </si>
  <si>
    <t>Общий запас, тыс.м3</t>
  </si>
  <si>
    <t>Средний запас, м3/га</t>
  </si>
  <si>
    <t>Общий запас фитомассы, тыс.т.</t>
  </si>
  <si>
    <t>запас, тыс.м3</t>
  </si>
  <si>
    <t>коэфф.</t>
  </si>
  <si>
    <t>запас фитомассы, тыс.т.</t>
  </si>
  <si>
    <t>Сосна</t>
  </si>
  <si>
    <t>Ель</t>
  </si>
  <si>
    <t>Дуб</t>
  </si>
  <si>
    <t>Береза</t>
  </si>
  <si>
    <t>Ольха черная</t>
  </si>
  <si>
    <t>Осина</t>
  </si>
  <si>
    <t>Прочие</t>
  </si>
  <si>
    <t>Итого:</t>
  </si>
  <si>
    <t>Порода</t>
  </si>
  <si>
    <t>Запас фитомассы, тыс.м3</t>
  </si>
  <si>
    <t>Общий запас фи-томассы, тыс.т.</t>
  </si>
  <si>
    <t>молодняки</t>
  </si>
  <si>
    <t>средневозрастные</t>
  </si>
  <si>
    <t>приспевающие</t>
  </si>
  <si>
    <t>спелые</t>
  </si>
  <si>
    <t>Итого</t>
  </si>
  <si>
    <t>Общий запас древостоев, тыс.м3</t>
  </si>
  <si>
    <t>Запас депонируемого углерода, тыс.т.</t>
  </si>
  <si>
    <t>т/га</t>
  </si>
  <si>
    <t>т/м3</t>
  </si>
  <si>
    <t xml:space="preserve">Наличие проекта ведения лесного хозяйства на </t>
  </si>
  <si>
    <t>годы</t>
  </si>
  <si>
    <t>1.12 Лесистость территории административного района *</t>
  </si>
  <si>
    <t>Лесистость по районам, %</t>
  </si>
  <si>
    <t>1.6 Накопление углерода в лесных насаждениях и общий запас фитомассы по преобладающим породам и классам возраста</t>
  </si>
  <si>
    <t>Расчет запаса фитомассы в разрезе пород</t>
  </si>
  <si>
    <t xml:space="preserve"> _____________ район</t>
  </si>
  <si>
    <t>_________________ район</t>
  </si>
  <si>
    <t>_______________ район</t>
  </si>
  <si>
    <t>1.17 Перевод земель лесного фонда в другие виды землепользования</t>
  </si>
  <si>
    <t>Сведения о приемке-передаче земель лесного фодна за</t>
  </si>
  <si>
    <t>гг. по лесхозу</t>
  </si>
  <si>
    <t>Годы</t>
  </si>
  <si>
    <t>Принято, га</t>
  </si>
  <si>
    <t>не лесных земель, га</t>
  </si>
  <si>
    <t>лесных земель, га</t>
  </si>
  <si>
    <t>Переда-но, га</t>
  </si>
  <si>
    <t>В том числе</t>
  </si>
  <si>
    <t>Решение о передаче земель в другой вид пользования</t>
  </si>
  <si>
    <t>2.1 Общая площадь лесов усыхающих или погибших под воздействием неблагоприятных факторов (пожаров, насекомых и болезней, промышленных выбросов и прочих факторов), и их доля от площади покрытых лесом земель</t>
  </si>
  <si>
    <t>2.2. Площадь лесов пострадавших от ветровалов и других стихийных факторов</t>
  </si>
  <si>
    <t>Всего погибло лесов</t>
  </si>
  <si>
    <t>пожары</t>
  </si>
  <si>
    <t>избыточное увлажне-ние</t>
  </si>
  <si>
    <t>болезни и вредите-ли леса</t>
  </si>
  <si>
    <t>доля от покры-той лесом площади %</t>
  </si>
  <si>
    <t>повреж-дение дикими животны-ми</t>
  </si>
  <si>
    <t>ветрова-лы и другие стихий-ные факторы</t>
  </si>
  <si>
    <t>Причины, га</t>
  </si>
  <si>
    <t>2.3 Площадь лесных культур и молодняков, поврежденных охотничьими и другими видами животных</t>
  </si>
  <si>
    <t>Площадь лесных культур и молодняков, поврежденных охотничьими и другими видами животных</t>
  </si>
  <si>
    <t>Общая площадь, га</t>
  </si>
  <si>
    <t>Защитные леса</t>
  </si>
  <si>
    <t>Эксплуатационные леса</t>
  </si>
  <si>
    <t>в т.ч. водоохранные</t>
  </si>
  <si>
    <t>3.1 Выделение земель лесного фонда, используемых для водоохранных целей</t>
  </si>
  <si>
    <t xml:space="preserve">3.2 Выделение земель лесного фонда, используемых в защитных целях </t>
  </si>
  <si>
    <t>4.1 Доля покрытых лесом земель естественного происхождения по основным лесообразующим породам</t>
  </si>
  <si>
    <t>Площадь лесов естественного происхождения, га</t>
  </si>
  <si>
    <t>4.3 Доля площадей, занимаемых хвойными, твердолиственными, мягколиственными породами</t>
  </si>
  <si>
    <t>Покрытая лесом площадь</t>
  </si>
  <si>
    <t>Хвойные</t>
  </si>
  <si>
    <t>Твердолиственные</t>
  </si>
  <si>
    <t>Мягколиственные</t>
  </si>
  <si>
    <t>4.4 Распределения покрытых лесом земель по классам возраста (возрастная структура)</t>
  </si>
  <si>
    <t>площадь, га</t>
  </si>
  <si>
    <t>процент, %</t>
  </si>
  <si>
    <t>Оптимальная структура по лесоустройству, %</t>
  </si>
  <si>
    <t>4.5 Особо охраняемые природные территории, особо защитные участки леса, ключевые биотопы и другие участки лесного фонда, в отношении которых установлены запреты на те или иные виды лесопользования</t>
  </si>
  <si>
    <t>Площадь ООПТ, га</t>
  </si>
  <si>
    <t>Доля ООПТ, %</t>
  </si>
  <si>
    <t>в т.ч. краснокнижных видов</t>
  </si>
  <si>
    <t>в т.ч. ландшафтов и биотопов</t>
  </si>
  <si>
    <t>4.8 Суммарная площадь избыточно увлажненных лесных земель, болот (тип лесорастительных условий А4, А5, В4, В5, С4, С5, D4, D5) и земель под водой</t>
  </si>
  <si>
    <t>Площадь избыточно увлажненных земель, га</t>
  </si>
  <si>
    <t>Доля избыточно увлажненных земель, %</t>
  </si>
  <si>
    <t>6.3 Зонирование загрязненных территорий лесного фонда</t>
  </si>
  <si>
    <t>Площадь загрязненных радионуклидами земель, га</t>
  </si>
  <si>
    <t>Доля загрязненных земель от общей площади, %</t>
  </si>
  <si>
    <t>Распределение загрязненных территорий по зонам радиоактивного загрязнения, га</t>
  </si>
  <si>
    <t>Iа</t>
  </si>
  <si>
    <t>Iб</t>
  </si>
  <si>
    <t>II</t>
  </si>
  <si>
    <t>III</t>
  </si>
  <si>
    <t>IV</t>
  </si>
  <si>
    <t>Природоохранные леса, га</t>
  </si>
  <si>
    <t>Рекркационно-оздоровительные леса, га</t>
  </si>
  <si>
    <t>Площадь рекреационно-оздоровительных лесов, га</t>
  </si>
  <si>
    <t>5.1 Использование лесов, в целях рекреации, в том числе вокруг населенных пунктов и в границах городов (городские леса)</t>
  </si>
  <si>
    <t xml:space="preserve"> в том числе вокруг населенных пунктов</t>
  </si>
  <si>
    <t>Покрытые лесом земли, га.</t>
  </si>
  <si>
    <t>% от твердолиствен-ных</t>
  </si>
  <si>
    <t>% от мягколис-твенных</t>
  </si>
  <si>
    <t>Рубки ухода за лесом и другие рубки промежуточного пользования</t>
  </si>
  <si>
    <t>1.28 Объемы и интенсивность рубок ухода *</t>
  </si>
  <si>
    <t>Рубка</t>
  </si>
  <si>
    <t>План</t>
  </si>
  <si>
    <t>Факт</t>
  </si>
  <si>
    <t>Выполнение плана, %</t>
  </si>
  <si>
    <t>объем, тыс.м3</t>
  </si>
  <si>
    <t>объем по ликвиду</t>
  </si>
  <si>
    <t>ОСВ</t>
  </si>
  <si>
    <t>ПРЧ</t>
  </si>
  <si>
    <t>ПРЖ</t>
  </si>
  <si>
    <t>ПРХ</t>
  </si>
  <si>
    <t>ВСР</t>
  </si>
  <si>
    <t>РО и переформ.</t>
  </si>
  <si>
    <t>РР</t>
  </si>
  <si>
    <t>Всего РУ</t>
  </si>
  <si>
    <t>% РУ от РПП</t>
  </si>
  <si>
    <t>Х</t>
  </si>
  <si>
    <t>Всего РПП</t>
  </si>
  <si>
    <t>ССР</t>
  </si>
  <si>
    <t xml:space="preserve">Технология заготовки древесины в ходе главного пользования </t>
  </si>
  <si>
    <t>1.31 Общий объем рубок леса *</t>
  </si>
  <si>
    <t>Ежег. прирост, м3/га</t>
  </si>
  <si>
    <t>Объем лесозаготовок по всем видам пользования</t>
  </si>
  <si>
    <t>тыс.м3</t>
  </si>
  <si>
    <t>в т.ч. с 1 га покрытой лесом площади</t>
  </si>
  <si>
    <t>1.32 Общий объем главного пользования лесом *</t>
  </si>
  <si>
    <t>Расчетная лесосека, тыс.м3</t>
  </si>
  <si>
    <t>Факт. объем лесо-заготовок, тыс.м3</t>
  </si>
  <si>
    <t>расчетная лесосека, тыс.м3</t>
  </si>
  <si>
    <t>факт. объем лесо-заготовок, тыс.м3</t>
  </si>
  <si>
    <t>факт. по выпис. билетам</t>
  </si>
  <si>
    <t>1.33 Площади и запасы спелого леса *</t>
  </si>
  <si>
    <t xml:space="preserve">запас на 1 га </t>
  </si>
  <si>
    <t>РГП с сохранением подроста, га</t>
  </si>
  <si>
    <t>Несплошные РГП, га</t>
  </si>
  <si>
    <t>план</t>
  </si>
  <si>
    <t>факт</t>
  </si>
  <si>
    <t>план по лесоустройству</t>
  </si>
  <si>
    <r>
      <t>запас, тыс. м</t>
    </r>
    <r>
      <rPr>
        <vertAlign val="superscript"/>
        <sz val="11"/>
        <rFont val="Arial"/>
        <family val="2"/>
        <charset val="204"/>
      </rPr>
      <t>3</t>
    </r>
  </si>
  <si>
    <t>Процент от прироста, %</t>
  </si>
  <si>
    <t>Площадь и запас лесов</t>
  </si>
  <si>
    <t>Охрана леса</t>
  </si>
  <si>
    <t>1.17 Учет лесных пожаров и лесонарушений *</t>
  </si>
  <si>
    <t>Количество случаев лесных пожаров, шт.</t>
  </si>
  <si>
    <t>Площадь одного пожара, га</t>
  </si>
  <si>
    <t>Объем незаконных рубок, м3</t>
  </si>
  <si>
    <t>2.8 Профилактические мероприятия по охране леса</t>
  </si>
  <si>
    <t>Мероприятие</t>
  </si>
  <si>
    <t>Устройство минполос, км</t>
  </si>
  <si>
    <t>Устройство противопожарных разрывов, км</t>
  </si>
  <si>
    <t>Расчистка противопожарных разрывов, м³</t>
  </si>
  <si>
    <t>Уход за минполосами, км</t>
  </si>
  <si>
    <t xml:space="preserve">Выступление в СМИ, раз </t>
  </si>
  <si>
    <t>Проведено лекций, шт.</t>
  </si>
  <si>
    <t>Разослано листовок, шт.</t>
  </si>
  <si>
    <t>Установлено аншлагов, шт.</t>
  </si>
  <si>
    <t>Установлено шлагбаумов, шт.</t>
  </si>
  <si>
    <t>Оборудовано в лесу:</t>
  </si>
  <si>
    <t>- мест отдыха, шт.</t>
  </si>
  <si>
    <t>- стоянок для машин, шт.</t>
  </si>
  <si>
    <t>- кострищ, шт.</t>
  </si>
  <si>
    <t>2.17 Численность и техническая оснащенность лесопожарных служб</t>
  </si>
  <si>
    <t>Наименование</t>
  </si>
  <si>
    <t>ПНВ</t>
  </si>
  <si>
    <t>ПХС 1 типа</t>
  </si>
  <si>
    <t>ПХС 2 типа</t>
  </si>
  <si>
    <t>ППИ</t>
  </si>
  <si>
    <t>пожарные автоцистерны</t>
  </si>
  <si>
    <t>прицепные емкости</t>
  </si>
  <si>
    <t>мотопомпы</t>
  </si>
  <si>
    <t>ранцевые емкости</t>
  </si>
  <si>
    <t>Лесовосстановление и лесоразведение</t>
  </si>
  <si>
    <t>1.19 Проектирование лесных культур</t>
  </si>
  <si>
    <t>1.20 Выбор способа лесовосстановления</t>
  </si>
  <si>
    <t>1.21 Способ лесовосстановления</t>
  </si>
  <si>
    <t>Всего лесо-восстановительных мероприятий, га</t>
  </si>
  <si>
    <t>в том числе, га</t>
  </si>
  <si>
    <t>лесные культуры</t>
  </si>
  <si>
    <t>содействие ест. возобн.</t>
  </si>
  <si>
    <t>естественное заращивание</t>
  </si>
  <si>
    <t>1.22 Сроки лесовосстановления *</t>
  </si>
  <si>
    <t>Площадь вырубок, га</t>
  </si>
  <si>
    <t>Лесокультурный фонд вырубок, га</t>
  </si>
  <si>
    <t>Создано лесных культур</t>
  </si>
  <si>
    <t>год</t>
  </si>
  <si>
    <t>1.23 Выбор главной породы при искусственном лесовосстановлении и лесоразведении</t>
  </si>
  <si>
    <t>Всего</t>
  </si>
  <si>
    <t>Дуб чер.</t>
  </si>
  <si>
    <t>Ясень</t>
  </si>
  <si>
    <t>Лц</t>
  </si>
  <si>
    <t>Ольха ч.</t>
  </si>
  <si>
    <t>Клен</t>
  </si>
  <si>
    <t>Средн. %</t>
  </si>
  <si>
    <t>Чистые лесные культуры</t>
  </si>
  <si>
    <t>Смешанные лесные культуры</t>
  </si>
  <si>
    <t>1.26 Создание лесных насаждений на землях, переданных в состав лесного фонда из с/х пользования</t>
  </si>
  <si>
    <t xml:space="preserve">2.12  Средний класс пожарной опасности по лесхозу (согласно проекта лесоустройства)  </t>
  </si>
  <si>
    <t>2.18 Лесовосстановление на вырубках хвойных насаждений, пораженных корневыми гнилями (очагах</t>
  </si>
  <si>
    <t>корневой губки)</t>
  </si>
  <si>
    <t>4.7 Наличие объектов для поддержания генетического разнообразия</t>
  </si>
  <si>
    <t>Генетические 
резерваты, га</t>
  </si>
  <si>
    <t>Плюсовые 
насаждения, га</t>
  </si>
  <si>
    <t>ПЛСУ, га</t>
  </si>
  <si>
    <t>Плюсовые 
деревья, шт</t>
  </si>
  <si>
    <t>Маточные 
плантации, га</t>
  </si>
  <si>
    <t xml:space="preserve"> ПЛСП 
I порядка, га</t>
  </si>
  <si>
    <t>ПЛСП 
II порядка, га</t>
  </si>
  <si>
    <t xml:space="preserve">4.14 Перечень применяемых средств защиты растений, в т.ч. гербицидов </t>
  </si>
  <si>
    <t>Наименование 
препарата</t>
  </si>
  <si>
    <t>Израсходаванное количектво, кг / литры</t>
  </si>
  <si>
    <t>Норма 
расхода по факту</t>
  </si>
  <si>
    <t>Норма 
расхода по реестру</t>
  </si>
  <si>
    <t>4.20 Проектирование лесных культур на особо охраняемых природных территориях *</t>
  </si>
  <si>
    <t>Площадь лесных культур на землях, вышедших из сельхозпользования, га</t>
  </si>
  <si>
    <t>Площадь лесных культур в очагах корневой губки, га</t>
  </si>
  <si>
    <t>Площадь лесных культур на ООПТ, га</t>
  </si>
  <si>
    <t>Год вырубки</t>
  </si>
  <si>
    <t>Заготовка живицы, второстепенных лесных ресурсов и осуществление побочного</t>
  </si>
  <si>
    <t>пользования лесом</t>
  </si>
  <si>
    <t>1.40 Назначение насаждений в подсочку, порядок их отвода, состояние сырьевой базы, соблюдение</t>
  </si>
  <si>
    <t xml:space="preserve">технологий подсочки, планирование работ, оформление в натуре и освидетельствование </t>
  </si>
  <si>
    <t>передаваемых в подсочку насаждений, подсочка приспевающих насаждений *</t>
  </si>
  <si>
    <t>Намечено в подсочку лесоустройством, га</t>
  </si>
  <si>
    <t>Находится в подсочке</t>
  </si>
  <si>
    <t>Вышло из подсочки и не вырублено на конец года, га</t>
  </si>
  <si>
    <t>% от намеченного лесоустройством</t>
  </si>
  <si>
    <t xml:space="preserve">Применяемые при подсочке стимуляторы выхода живицы: </t>
  </si>
  <si>
    <t>1.41 Объемы заготовки второстепенных лесных ресурсов и побочного пользования</t>
  </si>
  <si>
    <t>Вид</t>
  </si>
  <si>
    <t>Ед.изм.</t>
  </si>
  <si>
    <t>Заготовка древесных соков</t>
  </si>
  <si>
    <t>Заготовка дикораст. плодов, орехов, ягод, грибов</t>
  </si>
  <si>
    <t>Заготовка дикораст. раст., использ. в кач. лекарств., технич. и др. сырья</t>
  </si>
  <si>
    <t>Сенокошение</t>
  </si>
  <si>
    <t>Пастьба скота</t>
  </si>
  <si>
    <t>Размещение ульев и пасек</t>
  </si>
  <si>
    <t>Заготовка деревьев новогодних</t>
  </si>
  <si>
    <t>Заготовка веток деревьев и бересты</t>
  </si>
  <si>
    <t>Заготовка хоз метел</t>
  </si>
  <si>
    <t>товарный мед</t>
  </si>
  <si>
    <t>заготовка банных веников</t>
  </si>
  <si>
    <t>Пользование участками лесного фонда для нужд охотничьего хозяйства</t>
  </si>
  <si>
    <t>1.45 Численность диких животных</t>
  </si>
  <si>
    <t>Численность, шт.</t>
  </si>
  <si>
    <t>Оптимальная численность, шт.</t>
  </si>
  <si>
    <t>Охотничьи хозяйства на территории лесного фонда</t>
  </si>
  <si>
    <t>Наименование ЛОХ</t>
  </si>
  <si>
    <t>Принадлежность 
хозяйства</t>
  </si>
  <si>
    <t>Площадь 
хозяйства, тыс га</t>
  </si>
  <si>
    <t>в том числе, тыс га</t>
  </si>
  <si>
    <t>лесные 
угодья</t>
  </si>
  <si>
    <t>полевые 
угодья</t>
  </si>
  <si>
    <t>водно-болотные 
угодья</t>
  </si>
  <si>
    <t>1.46 Соблюдение правил и сроков охоты</t>
  </si>
  <si>
    <t>Показатели</t>
  </si>
  <si>
    <t>Проведено рейдов</t>
  </si>
  <si>
    <t>Вскрыто нарушений</t>
  </si>
  <si>
    <t xml:space="preserve">Наличие проекта ведения охотничьего хозяйства на  </t>
  </si>
  <si>
    <t>Экономическая эффективность лесного комплекса</t>
  </si>
  <si>
    <t>5.25 Заготовка и реализация деловой древесины *</t>
  </si>
  <si>
    <t>Объем реализации, тыс. м3</t>
  </si>
  <si>
    <t>продукция д/о</t>
  </si>
  <si>
    <t>в круглом виде</t>
  </si>
  <si>
    <t>остаток 
деловой др-ны</t>
  </si>
  <si>
    <t>5.29 Экспорт лесной продукции</t>
  </si>
  <si>
    <t xml:space="preserve"> Всего</t>
  </si>
  <si>
    <t>тыс. дол.</t>
  </si>
  <si>
    <t>Социальная защита работников лесного хозяйства</t>
  </si>
  <si>
    <t>5.31 Оплата труда работников</t>
  </si>
  <si>
    <t>Средняя заработная плата работников, руб.</t>
  </si>
  <si>
    <t>5.33 Образовательный уровень работников</t>
  </si>
  <si>
    <t>Всего работни-ков</t>
  </si>
  <si>
    <t>из них имеет образование</t>
  </si>
  <si>
    <t>высшее</t>
  </si>
  <si>
    <t>среднее специальное</t>
  </si>
  <si>
    <t>среднее</t>
  </si>
  <si>
    <t>чел.</t>
  </si>
  <si>
    <t>5.34 Повышение квалификации и переподготовка кадров всех звеньев *</t>
  </si>
  <si>
    <t>5.35 Расходы на подготовку, переподготовку кадров и повышение квалификации</t>
  </si>
  <si>
    <t>Повышение квалификации и переподготовка кадров, чел.</t>
  </si>
  <si>
    <t>Расходы на подготовку, переподготовку кадров и повышение квалификации,  руб.</t>
  </si>
  <si>
    <t>5.38 Укомплектованность кадрами лесной охраны</t>
  </si>
  <si>
    <t>Численность лесной охраны</t>
  </si>
  <si>
    <t>Укомплектованность, %</t>
  </si>
  <si>
    <t>норм.</t>
  </si>
  <si>
    <t>факт.</t>
  </si>
  <si>
    <t>на дату заполнения</t>
  </si>
  <si>
    <t>Охрана труда и техника безопасности</t>
  </si>
  <si>
    <t>5.39 Расходы на охрану труда в 5-летней динамике</t>
  </si>
  <si>
    <t>5.40 Расходы на безопасное выполнение работ в зонах радиационного загрязнения в 5-летней динамике*</t>
  </si>
  <si>
    <t>5.51 Затраты по обеспечению работников средствами индивидуальной защиты</t>
  </si>
  <si>
    <t>Расходы на охрану труда,  руб.</t>
  </si>
  <si>
    <t>в т.ч. на одного работающего</t>
  </si>
  <si>
    <t>Расходы на безопасное выполнение работ в зонах радиационного загрязнения, руб.</t>
  </si>
  <si>
    <t>Затраты на обеспечение работников СИЗ,  руб.</t>
  </si>
  <si>
    <r>
      <t>Объем заготовки, тыс.м</t>
    </r>
    <r>
      <rPr>
        <vertAlign val="superscript"/>
        <sz val="12"/>
        <rFont val="Arial"/>
        <family val="2"/>
        <charset val="204"/>
      </rPr>
      <t>3</t>
    </r>
  </si>
  <si>
    <r>
      <t>Объем переработки,    тыс. 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</si>
  <si>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3</t>
    </r>
  </si>
  <si>
    <t>3.3 Выделение земель лесного фонда, используемых в рекреационно-оздоровительных целях</t>
  </si>
  <si>
    <t>3.4 Выделение земель лесного фонда, используемых для природоохранных целей</t>
  </si>
  <si>
    <t>3.25  - 3.26 Назначение рубок главного пользования с сохранением подроста, несплошных рубок</t>
  </si>
  <si>
    <t>Спелые и перестой-ные</t>
  </si>
  <si>
    <t>До получения нового учета лесного фонда год заполнения и данные берутся по предыдущему учету ЛФ</t>
  </si>
  <si>
    <t>По взозникающим вопросам звонить   +375 (17) 353-16-98</t>
  </si>
  <si>
    <r>
      <t>Изменения, м</t>
    </r>
    <r>
      <rPr>
        <vertAlign val="superscript"/>
        <sz val="10"/>
        <color theme="1"/>
        <rFont val="Arial"/>
        <family val="2"/>
        <charset val="204"/>
      </rPr>
      <t>3</t>
    </r>
  </si>
  <si>
    <t>1.7 Средняя протяженность автомобильных дорог на единицу площади лесного фонда, км/ 100 га</t>
  </si>
  <si>
    <t>Год ставится по фактическому году заполнения</t>
  </si>
  <si>
    <t>% от покрытой лесом</t>
  </si>
  <si>
    <t>5.36 Соглашения и коллективные договоры</t>
  </si>
  <si>
    <t>Коллективный договор (дата принятия и срок действия)</t>
  </si>
  <si>
    <t>площадь</t>
  </si>
  <si>
    <t>объем</t>
  </si>
  <si>
    <t>Вид пользования, в который передали земли</t>
  </si>
  <si>
    <t>Площадь и доля спелых лесов</t>
  </si>
  <si>
    <t>Среднесписочное количество работников (по отчету)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</si>
</sst>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i/>
      <sz val="12"/>
      <name val="Arial Cyr"/>
      <charset val="204"/>
    </font>
    <font>
      <sz val="12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8.5"/>
      <name val="Arial Cyr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b/>
      <u/>
      <sz val="9"/>
      <name val="Arial"/>
      <family val="2"/>
      <charset val="204"/>
    </font>
    <font>
      <i/>
      <sz val="9"/>
      <color indexed="10"/>
      <name val="Arial Cyr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color rgb="FFFF0000"/>
      <name val="Arial Cyr"/>
      <charset val="204"/>
    </font>
    <font>
      <sz val="11"/>
      <color rgb="FFFF0000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indexed="17"/>
      <name val="Arial Cyr"/>
      <charset val="204"/>
    </font>
    <font>
      <sz val="12"/>
      <color indexed="10"/>
      <name val="Arial Cyr"/>
      <charset val="204"/>
    </font>
    <font>
      <b/>
      <u/>
      <sz val="12"/>
      <name val="Arial Cyr"/>
      <charset val="204"/>
    </font>
    <font>
      <vertAlign val="superscript"/>
      <sz val="12"/>
      <name val="Arial"/>
      <family val="2"/>
      <charset val="204"/>
    </font>
    <font>
      <i/>
      <sz val="12"/>
      <color indexed="1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7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35">
    <xf numFmtId="0" fontId="0" fillId="0" borderId="0" xfId="0"/>
    <xf numFmtId="164" fontId="16" fillId="0" borderId="1" xfId="0" applyNumberFormat="1" applyFont="1" applyBorder="1" applyAlignment="1" applyProtection="1">
      <alignment horizontal="center" vertical="center"/>
      <protection hidden="1"/>
    </xf>
    <xf numFmtId="164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locked="0" hidden="1"/>
    </xf>
    <xf numFmtId="164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17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164" fontId="1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2" xfId="0" applyFont="1" applyBorder="1" applyAlignment="1" applyProtection="1">
      <alignment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164" fontId="24" fillId="0" borderId="1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Protection="1">
      <protection locked="0" hidden="1"/>
    </xf>
    <xf numFmtId="0" fontId="26" fillId="0" borderId="0" xfId="0" applyFont="1" applyAlignment="1" applyProtection="1">
      <alignment vertical="top"/>
      <protection locked="0" hidden="1"/>
    </xf>
    <xf numFmtId="0" fontId="26" fillId="0" borderId="0" xfId="0" applyFont="1" applyAlignment="1" applyProtection="1">
      <alignment vertical="center" wrapText="1"/>
      <protection locked="0" hidden="1"/>
    </xf>
    <xf numFmtId="0" fontId="17" fillId="0" borderId="0" xfId="0" applyFont="1" applyAlignment="1" applyProtection="1">
      <alignment horizontal="center" vertical="top" wrapText="1"/>
      <protection locked="0" hidden="1"/>
    </xf>
    <xf numFmtId="1" fontId="17" fillId="0" borderId="0" xfId="0" applyNumberFormat="1" applyFont="1" applyAlignment="1" applyProtection="1">
      <alignment horizontal="center" vertical="top" wrapText="1"/>
      <protection locked="0" hidden="1"/>
    </xf>
    <xf numFmtId="0" fontId="26" fillId="0" borderId="0" xfId="0" applyFont="1" applyProtection="1">
      <protection locked="0" hidden="1"/>
    </xf>
    <xf numFmtId="0" fontId="0" fillId="0" borderId="0" xfId="0" applyProtection="1">
      <protection locked="0" hidden="1"/>
    </xf>
    <xf numFmtId="164" fontId="29" fillId="0" borderId="1" xfId="0" applyNumberFormat="1" applyFont="1" applyBorder="1" applyAlignment="1" applyProtection="1">
      <alignment horizontal="center" vertical="center" wrapText="1"/>
      <protection hidden="1"/>
    </xf>
    <xf numFmtId="164" fontId="29" fillId="0" borderId="1" xfId="0" applyNumberFormat="1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/>
      <protection hidden="1"/>
    </xf>
    <xf numFmtId="164" fontId="32" fillId="0" borderId="1" xfId="0" applyNumberFormat="1" applyFont="1" applyBorder="1" applyAlignment="1" applyProtection="1">
      <alignment horizontal="center" vertical="center" wrapText="1"/>
      <protection hidden="1"/>
    </xf>
    <xf numFmtId="0" fontId="28" fillId="0" borderId="13" xfId="0" applyFont="1" applyBorder="1" applyAlignment="1" applyProtection="1">
      <alignment horizontal="left" vertical="center"/>
      <protection locked="0" hidden="1"/>
    </xf>
    <xf numFmtId="0" fontId="29" fillId="0" borderId="0" xfId="0" applyFont="1" applyProtection="1">
      <protection locked="0" hidden="1"/>
    </xf>
    <xf numFmtId="0" fontId="16" fillId="0" borderId="0" xfId="0" applyFont="1" applyAlignment="1" applyProtection="1">
      <alignment horizontal="left" vertical="center"/>
      <protection locked="0" hidden="1"/>
    </xf>
    <xf numFmtId="164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164" fontId="16" fillId="0" borderId="3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Protection="1"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164" fontId="3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38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9" fillId="0" borderId="0" xfId="0" applyFont="1" applyProtection="1">
      <protection locked="0"/>
    </xf>
    <xf numFmtId="0" fontId="36" fillId="0" borderId="1" xfId="0" applyFont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left"/>
      <protection hidden="1"/>
    </xf>
    <xf numFmtId="164" fontId="41" fillId="0" borderId="1" xfId="0" applyNumberFormat="1" applyFont="1" applyBorder="1" applyAlignment="1" applyProtection="1">
      <alignment horizontal="center" vertical="center"/>
      <protection hidden="1"/>
    </xf>
    <xf numFmtId="0" fontId="36" fillId="0" borderId="6" xfId="0" applyFont="1" applyBorder="1" applyAlignment="1" applyProtection="1">
      <alignment horizontal="center" vertical="center" wrapText="1"/>
      <protection hidden="1"/>
    </xf>
    <xf numFmtId="0" fontId="41" fillId="0" borderId="1" xfId="0" applyFont="1" applyBorder="1" applyProtection="1">
      <protection hidden="1"/>
    </xf>
    <xf numFmtId="164" fontId="41" fillId="0" borderId="1" xfId="0" applyNumberFormat="1" applyFont="1" applyBorder="1" applyAlignment="1" applyProtection="1">
      <alignment horizontal="center" vertical="center" wrapText="1"/>
      <protection hidden="1"/>
    </xf>
    <xf numFmtId="164" fontId="36" fillId="0" borderId="6" xfId="0" applyNumberFormat="1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42" fillId="0" borderId="0" xfId="0" applyFont="1" applyProtection="1"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" fontId="36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justify"/>
      <protection locked="0"/>
    </xf>
    <xf numFmtId="0" fontId="9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wrapText="1"/>
      <protection hidden="1"/>
    </xf>
    <xf numFmtId="0" fontId="4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2" borderId="1" xfId="0" applyFont="1" applyFill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2" xfId="0" applyNumberFormat="1" applyFont="1" applyFill="1" applyBorder="1" applyAlignment="1" applyProtection="1">
      <alignment vertical="center" wrapText="1"/>
      <protection locked="0"/>
    </xf>
    <xf numFmtId="164" fontId="16" fillId="2" borderId="1" xfId="0" applyNumberFormat="1" applyFont="1" applyFill="1" applyBorder="1" applyAlignment="1" applyProtection="1">
      <alignment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47" fillId="2" borderId="1" xfId="0" applyFont="1" applyFill="1" applyBorder="1" applyProtection="1">
      <protection locked="0"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7" fillId="2" borderId="1" xfId="0" applyFont="1" applyFill="1" applyBorder="1" applyAlignment="1" applyProtection="1">
      <alignment horizontal="left" vertical="center"/>
      <protection locked="0"/>
    </xf>
    <xf numFmtId="164" fontId="36" fillId="0" borderId="1" xfId="0" applyNumberFormat="1" applyFont="1" applyBorder="1" applyAlignment="1" applyProtection="1">
      <alignment horizontal="center" vertical="center" wrapText="1"/>
      <protection hidden="1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64" fontId="36" fillId="0" borderId="1" xfId="0" applyNumberFormat="1" applyFont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center" vertical="center" wrapText="1"/>
      <protection hidden="1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164" fontId="16" fillId="0" borderId="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hidden="1"/>
    </xf>
    <xf numFmtId="164" fontId="29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164" fontId="36" fillId="2" borderId="1" xfId="0" applyNumberFormat="1" applyFont="1" applyFill="1" applyBorder="1" applyAlignment="1" applyProtection="1">
      <alignment horizontal="center" vertical="center"/>
      <protection locked="0"/>
    </xf>
    <xf numFmtId="164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2" borderId="1" xfId="0" applyFont="1" applyFill="1" applyBorder="1" applyAlignment="1" applyProtection="1">
      <alignment horizontal="center"/>
      <protection locked="0"/>
    </xf>
    <xf numFmtId="165" fontId="36" fillId="2" borderId="1" xfId="0" applyNumberFormat="1" applyFont="1" applyFill="1" applyBorder="1" applyAlignment="1" applyProtection="1">
      <alignment horizontal="center" vertical="center"/>
      <protection locked="0"/>
    </xf>
    <xf numFmtId="2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textRotation="90"/>
      <protection hidden="1"/>
    </xf>
    <xf numFmtId="0" fontId="13" fillId="0" borderId="1" xfId="0" applyFont="1" applyBorder="1" applyAlignment="1" applyProtection="1">
      <alignment horizontal="center" vertical="center" textRotation="90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16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0" fillId="2" borderId="4" xfId="0" applyNumberFormat="1" applyFill="1" applyBorder="1" applyAlignment="1" applyProtection="1">
      <alignment horizontal="center" vertical="center"/>
      <protection locked="0"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6" fontId="20" fillId="0" borderId="0" xfId="0" applyNumberFormat="1" applyFont="1" applyAlignment="1" applyProtection="1">
      <alignment horizontal="left" vertical="center"/>
      <protection locked="0"/>
    </xf>
    <xf numFmtId="0" fontId="48" fillId="0" borderId="5" xfId="0" applyFont="1" applyBorder="1" applyAlignment="1" applyProtection="1">
      <alignment horizontal="center" vertical="center" wrapText="1"/>
      <protection hidden="1"/>
    </xf>
    <xf numFmtId="0" fontId="48" fillId="0" borderId="6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48" fillId="0" borderId="2" xfId="0" applyFont="1" applyBorder="1" applyAlignment="1" applyProtection="1">
      <alignment horizontal="center" vertical="center" wrapText="1"/>
      <protection hidden="1"/>
    </xf>
    <xf numFmtId="0" fontId="48" fillId="0" borderId="3" xfId="0" applyFont="1" applyBorder="1" applyAlignment="1" applyProtection="1">
      <alignment horizontal="center" vertical="center" wrapText="1"/>
      <protection hidden="1"/>
    </xf>
    <xf numFmtId="0" fontId="48" fillId="0" borderId="4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vertical="center" wrapTex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locked="0"/>
    </xf>
    <xf numFmtId="0" fontId="19" fillId="0" borderId="2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4" xfId="0" applyFont="1" applyFill="1" applyBorder="1" applyAlignment="1" applyProtection="1">
      <alignment horizontal="left"/>
      <protection locked="0"/>
    </xf>
    <xf numFmtId="164" fontId="16" fillId="2" borderId="2" xfId="0" applyNumberFormat="1" applyFont="1" applyFill="1" applyBorder="1" applyAlignment="1" applyProtection="1">
      <alignment horizontal="center" vertical="center"/>
      <protection locked="0"/>
    </xf>
    <xf numFmtId="164" fontId="16" fillId="2" borderId="3" xfId="0" applyNumberFormat="1" applyFont="1" applyFill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16" fillId="0" borderId="2" xfId="0" applyNumberFormat="1" applyFont="1" applyBorder="1" applyAlignment="1" applyProtection="1">
      <alignment horizontal="center"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1" fontId="16" fillId="0" borderId="2" xfId="0" applyNumberFormat="1" applyFont="1" applyBorder="1" applyAlignment="1" applyProtection="1">
      <alignment horizontal="center" vertical="center" wrapText="1"/>
      <protection hidden="1"/>
    </xf>
    <xf numFmtId="1" fontId="16" fillId="0" borderId="4" xfId="0" applyNumberFormat="1" applyFont="1" applyBorder="1" applyAlignment="1" applyProtection="1">
      <alignment horizontal="center" vertical="center" wrapText="1"/>
      <protection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hidden="1"/>
    </xf>
    <xf numFmtId="164" fontId="16" fillId="0" borderId="4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164" fontId="16" fillId="0" borderId="3" xfId="0" applyNumberFormat="1" applyFont="1" applyBorder="1" applyAlignment="1" applyProtection="1">
      <alignment horizontal="center" vertical="center"/>
      <protection hidden="1"/>
    </xf>
    <xf numFmtId="164" fontId="16" fillId="0" borderId="2" xfId="0" applyNumberFormat="1" applyFont="1" applyBorder="1" applyAlignment="1" applyProtection="1">
      <alignment horizontal="center"/>
      <protection hidden="1"/>
    </xf>
    <xf numFmtId="164" fontId="16" fillId="0" borderId="3" xfId="0" applyNumberFormat="1" applyFont="1" applyBorder="1" applyAlignment="1" applyProtection="1">
      <alignment horizontal="center"/>
      <protection hidden="1"/>
    </xf>
    <xf numFmtId="164" fontId="16" fillId="0" borderId="4" xfId="0" applyNumberFormat="1" applyFont="1" applyBorder="1" applyAlignment="1" applyProtection="1">
      <alignment horizontal="center"/>
      <protection hidden="1"/>
    </xf>
    <xf numFmtId="164" fontId="16" fillId="3" borderId="2" xfId="0" applyNumberFormat="1" applyFont="1" applyFill="1" applyBorder="1" applyAlignment="1" applyProtection="1">
      <alignment horizontal="center" vertical="center"/>
      <protection hidden="1"/>
    </xf>
    <xf numFmtId="164" fontId="16" fillId="3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 wrapText="1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33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28" fillId="0" borderId="13" xfId="0" applyFont="1" applyBorder="1" applyAlignment="1" applyProtection="1">
      <alignment horizontal="left" vertical="center"/>
      <protection locked="0" hidden="1"/>
    </xf>
    <xf numFmtId="0" fontId="29" fillId="0" borderId="2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Border="1" applyAlignment="1" applyProtection="1">
      <alignment horizontal="center" vertical="center" wrapText="1"/>
      <protection hidden="1"/>
    </xf>
    <xf numFmtId="164" fontId="29" fillId="0" borderId="4" xfId="0" applyNumberFormat="1" applyFont="1" applyBorder="1" applyAlignment="1" applyProtection="1">
      <alignment horizontal="center" vertical="center" wrapText="1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33" fillId="0" borderId="2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33" fillId="0" borderId="6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center" vertical="top" wrapText="1"/>
      <protection locked="0" hidden="1"/>
    </xf>
    <xf numFmtId="0" fontId="28" fillId="0" borderId="0" xfId="0" applyFont="1" applyAlignment="1" applyProtection="1">
      <alignment horizontal="left" vertical="center"/>
      <protection locked="0"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164" fontId="2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4" fontId="2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4" fontId="0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0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29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29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6" fillId="0" borderId="1" xfId="0" applyFont="1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locked="0" hidden="1"/>
    </xf>
    <xf numFmtId="0" fontId="30" fillId="0" borderId="5" xfId="0" applyFont="1" applyBorder="1" applyAlignment="1" applyProtection="1">
      <alignment horizontal="center" vertical="center" wrapText="1"/>
      <protection hidden="1"/>
    </xf>
    <xf numFmtId="0" fontId="30" fillId="0" borderId="7" xfId="0" applyFont="1" applyBorder="1" applyAlignment="1" applyProtection="1">
      <alignment horizontal="center" vertical="center" wrapText="1"/>
      <protection hidden="1"/>
    </xf>
    <xf numFmtId="0" fontId="30" fillId="0" borderId="6" xfId="0" applyFont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7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2" fontId="36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2" xfId="0" applyNumberFormat="1" applyFont="1" applyFill="1" applyBorder="1" applyAlignment="1" applyProtection="1">
      <alignment horizontal="center" vertical="center"/>
      <protection hidden="1"/>
    </xf>
    <xf numFmtId="2" fontId="36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164" fontId="3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" xfId="0" applyNumberFormat="1" applyFont="1" applyBorder="1" applyAlignment="1" applyProtection="1">
      <alignment horizontal="center" vertical="center" wrapText="1"/>
      <protection hidden="1"/>
    </xf>
    <xf numFmtId="0" fontId="36" fillId="0" borderId="2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36" fillId="0" borderId="4" xfId="0" applyFont="1" applyBorder="1" applyProtection="1">
      <protection hidden="1"/>
    </xf>
    <xf numFmtId="0" fontId="37" fillId="0" borderId="2" xfId="0" applyFont="1" applyBorder="1" applyProtection="1">
      <protection hidden="1"/>
    </xf>
    <xf numFmtId="0" fontId="38" fillId="0" borderId="3" xfId="0" applyFont="1" applyBorder="1" applyProtection="1">
      <protection hidden="1"/>
    </xf>
    <xf numFmtId="0" fontId="38" fillId="0" borderId="4" xfId="0" applyFont="1" applyBorder="1" applyProtection="1">
      <protection hidden="1"/>
    </xf>
    <xf numFmtId="0" fontId="36" fillId="0" borderId="8" xfId="0" applyFont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36" fillId="0" borderId="9" xfId="0" applyFont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36" fillId="0" borderId="13" xfId="0" applyFont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36" fillId="0" borderId="2" xfId="0" applyFont="1" applyBorder="1" applyAlignment="1" applyProtection="1">
      <alignment horizontal="center" vertical="center"/>
      <protection hidden="1"/>
    </xf>
    <xf numFmtId="0" fontId="36" fillId="0" borderId="4" xfId="0" applyFont="1" applyBorder="1" applyAlignment="1" applyProtection="1">
      <alignment horizontal="center" vertical="center"/>
      <protection hidden="1"/>
    </xf>
    <xf numFmtId="0" fontId="36" fillId="0" borderId="2" xfId="0" applyFont="1" applyBorder="1" applyAlignment="1" applyProtection="1">
      <alignment horizontal="left" vertical="center"/>
      <protection hidden="1"/>
    </xf>
    <xf numFmtId="0" fontId="36" fillId="0" borderId="4" xfId="0" applyFont="1" applyBorder="1" applyAlignment="1" applyProtection="1">
      <alignment horizontal="left" vertical="center"/>
      <protection hidden="1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6" fillId="2" borderId="4" xfId="0" applyFont="1" applyFill="1" applyBorder="1" applyAlignment="1" applyProtection="1">
      <alignment horizontal="left" vertical="center"/>
      <protection locked="0"/>
    </xf>
    <xf numFmtId="0" fontId="38" fillId="0" borderId="2" xfId="0" applyFont="1" applyBorder="1" applyProtection="1">
      <protection hidden="1"/>
    </xf>
    <xf numFmtId="0" fontId="36" fillId="0" borderId="5" xfId="0" applyFont="1" applyBorder="1" applyAlignment="1" applyProtection="1">
      <alignment horizontal="center" vertical="center" wrapText="1"/>
      <protection hidden="1"/>
    </xf>
    <xf numFmtId="0" fontId="36" fillId="0" borderId="6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36" fillId="0" borderId="2" xfId="0" applyFont="1" applyBorder="1" applyAlignment="1" applyProtection="1">
      <alignment horizontal="center" vertical="center" wrapText="1"/>
      <protection hidden="1"/>
    </xf>
    <xf numFmtId="0" fontId="36" fillId="0" borderId="4" xfId="0" applyFont="1" applyBorder="1" applyAlignment="1" applyProtection="1">
      <alignment horizontal="center" vertical="center" wrapText="1"/>
      <protection hidden="1"/>
    </xf>
    <xf numFmtId="2" fontId="36" fillId="0" borderId="2" xfId="0" applyNumberFormat="1" applyFont="1" applyBorder="1" applyAlignment="1" applyProtection="1">
      <alignment horizontal="center" vertical="center" wrapText="1"/>
      <protection hidden="1"/>
    </xf>
    <xf numFmtId="2" fontId="36" fillId="0" borderId="4" xfId="0" applyNumberFormat="1" applyFont="1" applyBorder="1" applyAlignment="1" applyProtection="1">
      <alignment horizontal="center" vertical="center" wrapText="1"/>
      <protection hidden="1"/>
    </xf>
    <xf numFmtId="2" fontId="36" fillId="2" borderId="2" xfId="0" applyNumberFormat="1" applyFont="1" applyFill="1" applyBorder="1" applyAlignment="1" applyProtection="1">
      <alignment horizontal="center" vertical="center"/>
      <protection locked="0"/>
    </xf>
    <xf numFmtId="2" fontId="36" fillId="2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Protection="1">
      <protection hidden="1"/>
    </xf>
    <xf numFmtId="0" fontId="36" fillId="0" borderId="7" xfId="0" applyFont="1" applyBorder="1" applyAlignment="1" applyProtection="1">
      <alignment horizontal="center" vertical="center" wrapText="1"/>
      <protection hidden="1"/>
    </xf>
    <xf numFmtId="164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2" xfId="0" applyNumberFormat="1" applyFont="1" applyFill="1" applyBorder="1" applyAlignment="1" applyProtection="1">
      <alignment horizontal="center" vertical="center"/>
      <protection locked="0"/>
    </xf>
    <xf numFmtId="164" fontId="36" fillId="2" borderId="4" xfId="0" applyNumberFormat="1" applyFont="1" applyFill="1" applyBorder="1" applyAlignment="1" applyProtection="1">
      <alignment horizontal="center" vertical="center"/>
      <protection locked="0"/>
    </xf>
    <xf numFmtId="164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" xfId="0" applyNumberFormat="1" applyFont="1" applyBorder="1" applyAlignment="1" applyProtection="1">
      <alignment horizontal="center" vertical="center"/>
      <protection hidden="1"/>
    </xf>
    <xf numFmtId="164" fontId="39" fillId="0" borderId="3" xfId="0" applyNumberFormat="1" applyFont="1" applyBorder="1" applyAlignment="1" applyProtection="1">
      <alignment horizontal="center" vertical="center"/>
      <protection hidden="1"/>
    </xf>
    <xf numFmtId="164" fontId="39" fillId="0" borderId="4" xfId="0" applyNumberFormat="1" applyFont="1" applyBorder="1" applyAlignment="1" applyProtection="1">
      <alignment horizontal="center" vertical="center"/>
      <protection hidden="1"/>
    </xf>
    <xf numFmtId="164" fontId="38" fillId="2" borderId="2" xfId="0" applyNumberFormat="1" applyFont="1" applyFill="1" applyBorder="1" applyAlignment="1" applyProtection="1">
      <alignment horizontal="center" vertical="center"/>
      <protection locked="0"/>
    </xf>
    <xf numFmtId="164" fontId="38" fillId="2" borderId="3" xfId="0" applyNumberFormat="1" applyFont="1" applyFill="1" applyBorder="1" applyAlignment="1" applyProtection="1">
      <alignment horizontal="center" vertical="center"/>
      <protection locked="0"/>
    </xf>
    <xf numFmtId="164" fontId="38" fillId="2" borderId="4" xfId="0" applyNumberFormat="1" applyFont="1" applyFill="1" applyBorder="1" applyAlignment="1" applyProtection="1">
      <alignment horizontal="center" vertical="center"/>
      <protection locked="0"/>
    </xf>
    <xf numFmtId="164" fontId="3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left"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/>
      <protection hidden="1"/>
    </xf>
    <xf numFmtId="0" fontId="36" fillId="2" borderId="2" xfId="0" applyFont="1" applyFill="1" applyBorder="1" applyAlignment="1" applyProtection="1">
      <alignment horizontal="center" vertical="center"/>
      <protection locked="0"/>
    </xf>
    <xf numFmtId="0" fontId="36" fillId="2" borderId="4" xfId="0" applyFont="1" applyFill="1" applyBorder="1" applyAlignment="1" applyProtection="1">
      <alignment horizontal="center" vertical="center"/>
      <protection locked="0"/>
    </xf>
    <xf numFmtId="1" fontId="36" fillId="0" borderId="2" xfId="0" applyNumberFormat="1" applyFont="1" applyBorder="1" applyAlignment="1" applyProtection="1">
      <alignment horizontal="center" vertical="center"/>
      <protection hidden="1"/>
    </xf>
    <xf numFmtId="1" fontId="36" fillId="0" borderId="4" xfId="0" applyNumberFormat="1" applyFont="1" applyBorder="1" applyAlignment="1" applyProtection="1">
      <alignment horizontal="center" vertical="center"/>
      <protection hidden="1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 wrapText="1"/>
      <protection hidden="1"/>
    </xf>
    <xf numFmtId="0" fontId="36" fillId="0" borderId="6" xfId="0" applyFont="1" applyFill="1" applyBorder="1" applyAlignment="1" applyProtection="1">
      <alignment horizontal="center" vertical="center" wrapText="1"/>
      <protection hidden="1"/>
    </xf>
    <xf numFmtId="0" fontId="37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 applyProtection="1">
      <alignment horizontal="center" vertical="center" wrapText="1"/>
      <protection hidden="1"/>
    </xf>
    <xf numFmtId="0" fontId="37" fillId="0" borderId="2" xfId="0" applyFont="1" applyFill="1" applyBorder="1" applyAlignment="1" applyProtection="1">
      <alignment horizontal="center" vertical="center" wrapText="1"/>
      <protection hidden="1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8" fillId="0" borderId="4" xfId="0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left"/>
      <protection locked="0"/>
    </xf>
    <xf numFmtId="0" fontId="37" fillId="0" borderId="2" xfId="0" applyFont="1" applyFill="1" applyBorder="1" applyProtection="1">
      <protection hidden="1"/>
    </xf>
    <xf numFmtId="0" fontId="38" fillId="0" borderId="3" xfId="0" applyFont="1" applyFill="1" applyBorder="1" applyProtection="1">
      <protection hidden="1"/>
    </xf>
    <xf numFmtId="0" fontId="38" fillId="0" borderId="4" xfId="0" applyFont="1" applyFill="1" applyBorder="1" applyProtection="1">
      <protection hidden="1"/>
    </xf>
    <xf numFmtId="0" fontId="37" fillId="0" borderId="1" xfId="0" applyFont="1" applyBorder="1" applyProtection="1">
      <protection hidden="1"/>
    </xf>
    <xf numFmtId="0" fontId="38" fillId="0" borderId="1" xfId="0" applyFont="1" applyBorder="1" applyProtection="1">
      <protection hidden="1"/>
    </xf>
    <xf numFmtId="0" fontId="37" fillId="0" borderId="1" xfId="0" applyFont="1" applyBorder="1" applyAlignment="1" applyProtection="1">
      <alignment horizontal="left" vertical="center" wrapText="1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36" fillId="2" borderId="1" xfId="0" applyFont="1" applyFill="1" applyBorder="1" applyAlignment="1" applyProtection="1">
      <alignment horizontal="left" vertical="center"/>
      <protection locked="0"/>
    </xf>
    <xf numFmtId="164" fontId="36" fillId="2" borderId="1" xfId="0" applyNumberFormat="1" applyFont="1" applyFill="1" applyBorder="1" applyAlignment="1" applyProtection="1">
      <alignment horizontal="center" vertical="center"/>
      <protection locked="0"/>
    </xf>
    <xf numFmtId="164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center"/>
      <protection hidden="1"/>
    </xf>
    <xf numFmtId="0" fontId="38" fillId="0" borderId="1" xfId="0" applyFont="1" applyBorder="1" applyAlignment="1" applyProtection="1">
      <alignment horizontal="left" vertical="center"/>
      <protection hidden="1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horizontal="left" vertical="center"/>
      <protection locked="0"/>
    </xf>
    <xf numFmtId="0" fontId="38" fillId="2" borderId="2" xfId="0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hidden="1"/>
    </xf>
    <xf numFmtId="0" fontId="36" fillId="0" borderId="6" xfId="0" applyFont="1" applyFill="1" applyBorder="1" applyAlignment="1" applyProtection="1">
      <alignment horizontal="center" vertical="center"/>
      <protection hidden="1"/>
    </xf>
    <xf numFmtId="0" fontId="37" fillId="0" borderId="9" xfId="0" applyFont="1" applyFill="1" applyBorder="1" applyAlignment="1" applyProtection="1">
      <alignment horizontal="center" vertical="center" wrapText="1"/>
      <protection hidden="1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2" fontId="3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8" fillId="2" borderId="1" xfId="0" applyNumberFormat="1" applyFont="1" applyFill="1" applyBorder="1" applyAlignment="1" applyProtection="1">
      <alignment horizontal="center" vertical="center"/>
      <protection locked="0"/>
    </xf>
    <xf numFmtId="2" fontId="36" fillId="0" borderId="2" xfId="0" applyNumberFormat="1" applyFont="1" applyBorder="1" applyAlignment="1" applyProtection="1">
      <alignment horizontal="center" vertical="center"/>
      <protection hidden="1"/>
    </xf>
    <xf numFmtId="2" fontId="36" fillId="0" borderId="4" xfId="0" applyNumberFormat="1" applyFont="1" applyBorder="1" applyAlignment="1" applyProtection="1">
      <alignment horizontal="center" vertical="center"/>
      <protection hidden="1"/>
    </xf>
    <xf numFmtId="2" fontId="36" fillId="0" borderId="1" xfId="0" applyNumberFormat="1" applyFont="1" applyBorder="1" applyAlignment="1" applyProtection="1">
      <alignment horizontal="center" vertical="center"/>
      <protection hidden="1"/>
    </xf>
    <xf numFmtId="2" fontId="38" fillId="0" borderId="1" xfId="0" applyNumberFormat="1" applyFont="1" applyBorder="1" applyAlignment="1" applyProtection="1">
      <alignment horizontal="center" vertical="center"/>
      <protection hidden="1"/>
    </xf>
    <xf numFmtId="0" fontId="38" fillId="0" borderId="2" xfId="0" applyFont="1" applyBorder="1" applyAlignment="1" applyProtection="1">
      <alignment horizontal="center" vertical="center" wrapText="1"/>
      <protection hidden="1"/>
    </xf>
    <xf numFmtId="0" fontId="38" fillId="0" borderId="4" xfId="0" applyFont="1" applyBorder="1" applyAlignment="1" applyProtection="1">
      <alignment horizontal="center" vertical="center" wrapText="1"/>
      <protection hidden="1"/>
    </xf>
    <xf numFmtId="2" fontId="38" fillId="2" borderId="2" xfId="0" applyNumberFormat="1" applyFont="1" applyFill="1" applyBorder="1" applyAlignment="1" applyProtection="1">
      <alignment horizontal="center" vertical="center"/>
      <protection locked="0"/>
    </xf>
    <xf numFmtId="2" fontId="38" fillId="2" borderId="4" xfId="0" applyNumberFormat="1" applyFont="1" applyFill="1" applyBorder="1" applyAlignment="1" applyProtection="1">
      <alignment horizontal="center" vertical="center"/>
      <protection locked="0"/>
    </xf>
    <xf numFmtId="0" fontId="36" fillId="2" borderId="3" xfId="0" applyFont="1" applyFill="1" applyBorder="1" applyAlignment="1" applyProtection="1">
      <alignment horizontal="center" vertical="center"/>
      <protection locked="0"/>
    </xf>
    <xf numFmtId="2" fontId="36" fillId="2" borderId="1" xfId="0" applyNumberFormat="1" applyFont="1" applyFill="1" applyBorder="1" applyAlignment="1" applyProtection="1">
      <alignment horizontal="center" vertical="center"/>
      <protection locked="0"/>
    </xf>
    <xf numFmtId="17" fontId="39" fillId="0" borderId="0" xfId="0" applyNumberFormat="1" applyFont="1" applyAlignment="1" applyProtection="1">
      <alignment horizontal="left" vertical="center"/>
      <protection locked="0"/>
    </xf>
    <xf numFmtId="17" fontId="36" fillId="0" borderId="0" xfId="0" applyNumberFormat="1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93"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33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3300"/>
      <color rgb="FFFF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044A-9EB4-4A4B-9D2D-2C5372412119}">
  <dimension ref="A1:X338"/>
  <sheetViews>
    <sheetView showZeros="0" zoomScaleNormal="100" workbookViewId="0">
      <pane ySplit="2" topLeftCell="A228" activePane="bottomLeft" state="frozen"/>
      <selection pane="bottomLeft" activeCell="D21" sqref="D21:E21"/>
    </sheetView>
  </sheetViews>
  <sheetFormatPr defaultRowHeight="15" x14ac:dyDescent="0.25"/>
  <cols>
    <col min="1" max="2" width="9.140625" style="50"/>
    <col min="3" max="3" width="9.140625" style="50" customWidth="1"/>
    <col min="4" max="12" width="9.140625" style="50"/>
    <col min="13" max="14" width="9.140625" style="50" customWidth="1"/>
    <col min="15" max="16384" width="9.140625" style="50"/>
  </cols>
  <sheetData>
    <row r="1" spans="1:24" ht="18.75" x14ac:dyDescent="0.25">
      <c r="A1" s="110" t="s">
        <v>0</v>
      </c>
      <c r="B1" s="110"/>
      <c r="C1" s="110"/>
      <c r="D1" s="110"/>
      <c r="E1" s="110"/>
      <c r="F1" s="110"/>
      <c r="G1" s="107"/>
      <c r="I1" s="111" t="s">
        <v>343</v>
      </c>
      <c r="J1" s="111"/>
      <c r="K1" s="111"/>
      <c r="L1" s="111"/>
      <c r="M1" s="111"/>
      <c r="N1" s="111"/>
      <c r="O1" s="111"/>
      <c r="P1" s="86"/>
    </row>
    <row r="2" spans="1:24" ht="27" customHeight="1" x14ac:dyDescent="0.25">
      <c r="A2" s="140" t="s">
        <v>3</v>
      </c>
      <c r="B2" s="85"/>
      <c r="C2" s="85"/>
      <c r="D2" s="85"/>
      <c r="E2" s="85"/>
      <c r="F2" s="85"/>
      <c r="G2" s="85"/>
      <c r="H2" s="85"/>
      <c r="I2" s="86"/>
      <c r="J2" s="86"/>
      <c r="K2" s="86"/>
      <c r="L2" s="86"/>
      <c r="M2" s="86"/>
      <c r="N2" s="86"/>
      <c r="O2" s="86"/>
    </row>
    <row r="4" spans="1:24" ht="16.5" thickBot="1" x14ac:dyDescent="0.3">
      <c r="A4" s="167" t="s">
        <v>1</v>
      </c>
      <c r="B4" s="167"/>
      <c r="C4" s="167"/>
      <c r="D4" s="168"/>
      <c r="E4" s="169"/>
      <c r="F4" s="169"/>
      <c r="G4" s="169"/>
      <c r="H4" s="169"/>
      <c r="I4" s="170"/>
    </row>
    <row r="5" spans="1:24" ht="18.75" customHeight="1" thickTop="1" x14ac:dyDescent="0.25">
      <c r="A5" s="167" t="s">
        <v>2</v>
      </c>
      <c r="B5" s="167"/>
      <c r="D5" s="87"/>
      <c r="K5" s="242" t="s">
        <v>342</v>
      </c>
      <c r="L5" s="243"/>
      <c r="M5" s="243"/>
      <c r="N5" s="243"/>
      <c r="O5" s="244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15" customHeight="1" x14ac:dyDescent="0.25">
      <c r="K6" s="245"/>
      <c r="L6" s="246"/>
      <c r="M6" s="246"/>
      <c r="N6" s="246"/>
      <c r="O6" s="247"/>
    </row>
    <row r="7" spans="1:24" ht="15.75" customHeight="1" x14ac:dyDescent="0.25">
      <c r="A7" s="162" t="s">
        <v>4</v>
      </c>
      <c r="B7" s="162"/>
      <c r="C7" s="162"/>
      <c r="D7" s="162"/>
      <c r="E7" s="162"/>
      <c r="F7" s="162"/>
      <c r="G7" s="162"/>
      <c r="H7" s="162"/>
      <c r="K7" s="245"/>
      <c r="L7" s="246"/>
      <c r="M7" s="246"/>
      <c r="N7" s="246"/>
      <c r="O7" s="247"/>
    </row>
    <row r="8" spans="1:24" ht="15" customHeight="1" thickBot="1" x14ac:dyDescent="0.3">
      <c r="K8" s="248"/>
      <c r="L8" s="249"/>
      <c r="M8" s="249"/>
      <c r="N8" s="249"/>
      <c r="O8" s="250"/>
    </row>
    <row r="9" spans="1:24" ht="15.75" thickTop="1" x14ac:dyDescent="0.25">
      <c r="A9" s="88" t="s">
        <v>5</v>
      </c>
      <c r="B9" s="88"/>
      <c r="C9" s="88"/>
      <c r="D9" s="88"/>
      <c r="E9" s="88"/>
      <c r="F9" s="88"/>
      <c r="G9" s="88"/>
    </row>
    <row r="10" spans="1:24" ht="7.5" customHeight="1" x14ac:dyDescent="0.25"/>
    <row r="11" spans="1:24" ht="30.75" customHeight="1" x14ac:dyDescent="0.25">
      <c r="A11" s="42" t="s">
        <v>6</v>
      </c>
      <c r="B11" s="157" t="s">
        <v>7</v>
      </c>
      <c r="C11" s="157"/>
      <c r="D11" s="157" t="s">
        <v>8</v>
      </c>
      <c r="E11" s="157"/>
      <c r="F11" s="42" t="s">
        <v>9</v>
      </c>
    </row>
    <row r="12" spans="1:24" x14ac:dyDescent="0.25">
      <c r="A12" s="42">
        <f>D5-5</f>
        <v>-5</v>
      </c>
      <c r="B12" s="172"/>
      <c r="C12" s="173"/>
      <c r="D12" s="172"/>
      <c r="E12" s="173"/>
      <c r="F12" s="43">
        <f t="shared" ref="F12:F16" si="0">IFERROR(D12/B12*100, 0)</f>
        <v>0</v>
      </c>
    </row>
    <row r="13" spans="1:24" x14ac:dyDescent="0.25">
      <c r="A13" s="42">
        <f>A12+1</f>
        <v>-4</v>
      </c>
      <c r="B13" s="172"/>
      <c r="C13" s="173"/>
      <c r="D13" s="172"/>
      <c r="E13" s="173"/>
      <c r="F13" s="43">
        <f t="shared" si="0"/>
        <v>0</v>
      </c>
    </row>
    <row r="14" spans="1:24" x14ac:dyDescent="0.25">
      <c r="A14" s="42">
        <f>A13+1</f>
        <v>-3</v>
      </c>
      <c r="B14" s="172"/>
      <c r="C14" s="173"/>
      <c r="D14" s="172"/>
      <c r="E14" s="173"/>
      <c r="F14" s="43">
        <f t="shared" si="0"/>
        <v>0</v>
      </c>
    </row>
    <row r="15" spans="1:24" x14ac:dyDescent="0.25">
      <c r="A15" s="42">
        <f>A14+1</f>
        <v>-2</v>
      </c>
      <c r="B15" s="172"/>
      <c r="C15" s="173"/>
      <c r="D15" s="172"/>
      <c r="E15" s="173"/>
      <c r="F15" s="43">
        <f t="shared" si="0"/>
        <v>0</v>
      </c>
    </row>
    <row r="16" spans="1:24" x14ac:dyDescent="0.25">
      <c r="A16" s="42">
        <f>A15+1</f>
        <v>-1</v>
      </c>
      <c r="B16" s="172"/>
      <c r="C16" s="173"/>
      <c r="D16" s="172"/>
      <c r="E16" s="174"/>
      <c r="F16" s="43">
        <f t="shared" si="0"/>
        <v>0</v>
      </c>
    </row>
    <row r="18" spans="1:12" x14ac:dyDescent="0.25">
      <c r="A18" s="89" t="s">
        <v>17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8.25" customHeight="1" x14ac:dyDescent="0.25"/>
    <row r="20" spans="1:12" x14ac:dyDescent="0.25">
      <c r="A20" s="155" t="s">
        <v>6</v>
      </c>
      <c r="B20" s="157" t="s">
        <v>8</v>
      </c>
      <c r="C20" s="157"/>
      <c r="D20" s="155" t="s">
        <v>353</v>
      </c>
      <c r="E20" s="155"/>
      <c r="F20" s="155"/>
      <c r="G20" s="155"/>
      <c r="H20" s="155"/>
      <c r="I20" s="155"/>
      <c r="J20" s="155"/>
      <c r="K20" s="155"/>
    </row>
    <row r="21" spans="1:12" x14ac:dyDescent="0.25">
      <c r="A21" s="155"/>
      <c r="B21" s="157"/>
      <c r="C21" s="157"/>
      <c r="D21" s="155" t="s">
        <v>10</v>
      </c>
      <c r="E21" s="155"/>
      <c r="F21" s="155" t="s">
        <v>12</v>
      </c>
      <c r="G21" s="155"/>
      <c r="H21" s="155" t="s">
        <v>14</v>
      </c>
      <c r="I21" s="155"/>
      <c r="J21" s="155" t="s">
        <v>15</v>
      </c>
      <c r="K21" s="155"/>
    </row>
    <row r="22" spans="1:12" ht="60" x14ac:dyDescent="0.25">
      <c r="A22" s="155"/>
      <c r="B22" s="157"/>
      <c r="C22" s="157"/>
      <c r="D22" s="42" t="s">
        <v>11</v>
      </c>
      <c r="E22" s="42" t="s">
        <v>9</v>
      </c>
      <c r="F22" s="42" t="s">
        <v>11</v>
      </c>
      <c r="G22" s="36" t="s">
        <v>13</v>
      </c>
      <c r="H22" s="42" t="s">
        <v>11</v>
      </c>
      <c r="I22" s="36" t="s">
        <v>137</v>
      </c>
      <c r="J22" s="42" t="s">
        <v>11</v>
      </c>
      <c r="K22" s="36" t="s">
        <v>138</v>
      </c>
    </row>
    <row r="23" spans="1:12" x14ac:dyDescent="0.25">
      <c r="A23" s="42">
        <f>A12</f>
        <v>-5</v>
      </c>
      <c r="B23" s="152">
        <f>D12</f>
        <v>0</v>
      </c>
      <c r="C23" s="153"/>
      <c r="D23" s="125"/>
      <c r="E23" s="43">
        <f>IFERROR(D23/B23*100,0)</f>
        <v>0</v>
      </c>
      <c r="F23" s="125"/>
      <c r="G23" s="43">
        <f>IFERROR(F23/D274*100,0)</f>
        <v>0</v>
      </c>
      <c r="H23" s="125"/>
      <c r="I23" s="43">
        <f>IFERROR(H23/F274*100,0)</f>
        <v>0</v>
      </c>
      <c r="J23" s="125"/>
      <c r="K23" s="43">
        <f>IFERROR(J23/H274*100,0)</f>
        <v>0</v>
      </c>
    </row>
    <row r="24" spans="1:12" x14ac:dyDescent="0.25">
      <c r="A24" s="42">
        <f>A13</f>
        <v>-4</v>
      </c>
      <c r="B24" s="152">
        <f>D13</f>
        <v>0</v>
      </c>
      <c r="C24" s="153"/>
      <c r="D24" s="125"/>
      <c r="E24" s="43">
        <f t="shared" ref="E24:E27" si="1">IFERROR(D24/B24*100,0)</f>
        <v>0</v>
      </c>
      <c r="F24" s="125"/>
      <c r="G24" s="43">
        <f t="shared" ref="G24:G27" si="2">IFERROR(F24/D275*100,0)</f>
        <v>0</v>
      </c>
      <c r="H24" s="125"/>
      <c r="I24" s="43">
        <f t="shared" ref="I24:I27" si="3">IFERROR(H24/F275*100,0)</f>
        <v>0</v>
      </c>
      <c r="J24" s="125"/>
      <c r="K24" s="43">
        <f t="shared" ref="K24:K27" si="4">IFERROR(J24/H275*100,0)</f>
        <v>0</v>
      </c>
    </row>
    <row r="25" spans="1:12" x14ac:dyDescent="0.25">
      <c r="A25" s="42">
        <f>A14</f>
        <v>-3</v>
      </c>
      <c r="B25" s="152">
        <f>D14</f>
        <v>0</v>
      </c>
      <c r="C25" s="153"/>
      <c r="D25" s="125"/>
      <c r="E25" s="43">
        <f t="shared" si="1"/>
        <v>0</v>
      </c>
      <c r="F25" s="125"/>
      <c r="G25" s="43">
        <f t="shared" si="2"/>
        <v>0</v>
      </c>
      <c r="H25" s="125"/>
      <c r="I25" s="43">
        <f t="shared" si="3"/>
        <v>0</v>
      </c>
      <c r="J25" s="125"/>
      <c r="K25" s="43">
        <f t="shared" si="4"/>
        <v>0</v>
      </c>
    </row>
    <row r="26" spans="1:12" x14ac:dyDescent="0.25">
      <c r="A26" s="42">
        <f>A15</f>
        <v>-2</v>
      </c>
      <c r="B26" s="152">
        <f>D15</f>
        <v>0</v>
      </c>
      <c r="C26" s="153"/>
      <c r="D26" s="125"/>
      <c r="E26" s="43">
        <f t="shared" si="1"/>
        <v>0</v>
      </c>
      <c r="F26" s="125"/>
      <c r="G26" s="43">
        <f t="shared" si="2"/>
        <v>0</v>
      </c>
      <c r="H26" s="125"/>
      <c r="I26" s="43">
        <f t="shared" si="3"/>
        <v>0</v>
      </c>
      <c r="J26" s="125"/>
      <c r="K26" s="43">
        <f t="shared" si="4"/>
        <v>0</v>
      </c>
    </row>
    <row r="27" spans="1:12" x14ac:dyDescent="0.25">
      <c r="A27" s="42">
        <f>A16</f>
        <v>-1</v>
      </c>
      <c r="B27" s="152">
        <f>D16</f>
        <v>0</v>
      </c>
      <c r="C27" s="153"/>
      <c r="D27" s="125"/>
      <c r="E27" s="43">
        <f t="shared" si="1"/>
        <v>0</v>
      </c>
      <c r="F27" s="125"/>
      <c r="G27" s="43">
        <f t="shared" si="2"/>
        <v>0</v>
      </c>
      <c r="H27" s="125"/>
      <c r="I27" s="43">
        <f t="shared" si="3"/>
        <v>0</v>
      </c>
      <c r="J27" s="125"/>
      <c r="K27" s="43">
        <f t="shared" si="4"/>
        <v>0</v>
      </c>
    </row>
    <row r="28" spans="1:12" x14ac:dyDescent="0.25">
      <c r="A28" s="90"/>
      <c r="B28" s="91"/>
      <c r="C28" s="90"/>
      <c r="D28" s="90"/>
      <c r="E28" s="90"/>
      <c r="F28" s="90"/>
      <c r="G28" s="90"/>
      <c r="H28" s="90"/>
      <c r="I28" s="90"/>
      <c r="J28" s="90"/>
      <c r="K28" s="90"/>
    </row>
    <row r="29" spans="1:12" x14ac:dyDescent="0.25">
      <c r="A29" s="92" t="s">
        <v>16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86"/>
    </row>
    <row r="30" spans="1:12" ht="6.75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2" x14ac:dyDescent="0.25">
      <c r="A31" s="166" t="s">
        <v>26</v>
      </c>
      <c r="B31" s="163" t="s">
        <v>6</v>
      </c>
      <c r="C31" s="163" t="s">
        <v>32</v>
      </c>
      <c r="D31" s="163"/>
      <c r="E31" s="163"/>
      <c r="F31" s="163"/>
      <c r="G31" s="163"/>
      <c r="H31" s="163"/>
      <c r="I31" s="163"/>
      <c r="J31" s="163"/>
      <c r="K31" s="93"/>
    </row>
    <row r="32" spans="1:12" x14ac:dyDescent="0.25">
      <c r="A32" s="166"/>
      <c r="B32" s="163"/>
      <c r="C32" s="44" t="s">
        <v>18</v>
      </c>
      <c r="D32" s="44" t="s">
        <v>19</v>
      </c>
      <c r="E32" s="44" t="s">
        <v>20</v>
      </c>
      <c r="F32" s="44" t="s">
        <v>21</v>
      </c>
      <c r="G32" s="44" t="s">
        <v>22</v>
      </c>
      <c r="H32" s="44" t="s">
        <v>23</v>
      </c>
      <c r="I32" s="44" t="s">
        <v>24</v>
      </c>
      <c r="J32" s="44" t="s">
        <v>25</v>
      </c>
      <c r="K32" s="93"/>
    </row>
    <row r="33" spans="1:11" x14ac:dyDescent="0.25">
      <c r="A33" s="164" t="s">
        <v>27</v>
      </c>
      <c r="B33" s="44">
        <f>A12</f>
        <v>-5</v>
      </c>
      <c r="C33" s="8"/>
      <c r="D33" s="8"/>
      <c r="E33" s="8"/>
      <c r="F33" s="8"/>
      <c r="G33" s="8"/>
      <c r="H33" s="8"/>
      <c r="I33" s="8"/>
      <c r="J33" s="108">
        <f>SUM(C33:I33)</f>
        <v>0</v>
      </c>
      <c r="K33" s="93"/>
    </row>
    <row r="34" spans="1:11" x14ac:dyDescent="0.25">
      <c r="A34" s="164"/>
      <c r="B34" s="44">
        <f t="shared" ref="B34:B37" si="5">A13</f>
        <v>-4</v>
      </c>
      <c r="C34" s="8"/>
      <c r="D34" s="8"/>
      <c r="E34" s="8"/>
      <c r="F34" s="8"/>
      <c r="G34" s="8"/>
      <c r="H34" s="8"/>
      <c r="I34" s="8"/>
      <c r="J34" s="108">
        <f t="shared" ref="J34:J61" si="6">SUM(C34:I34)</f>
        <v>0</v>
      </c>
      <c r="K34" s="93"/>
    </row>
    <row r="35" spans="1:11" x14ac:dyDescent="0.25">
      <c r="A35" s="164"/>
      <c r="B35" s="44">
        <f t="shared" si="5"/>
        <v>-3</v>
      </c>
      <c r="C35" s="8"/>
      <c r="D35" s="8"/>
      <c r="E35" s="8"/>
      <c r="F35" s="8"/>
      <c r="G35" s="8"/>
      <c r="H35" s="8"/>
      <c r="I35" s="8"/>
      <c r="J35" s="108">
        <f t="shared" si="6"/>
        <v>0</v>
      </c>
      <c r="K35" s="93"/>
    </row>
    <row r="36" spans="1:11" x14ac:dyDescent="0.25">
      <c r="A36" s="164"/>
      <c r="B36" s="44">
        <f t="shared" si="5"/>
        <v>-2</v>
      </c>
      <c r="C36" s="8"/>
      <c r="D36" s="8"/>
      <c r="E36" s="8"/>
      <c r="F36" s="8"/>
      <c r="G36" s="8"/>
      <c r="H36" s="8"/>
      <c r="I36" s="8"/>
      <c r="J36" s="108">
        <f t="shared" si="6"/>
        <v>0</v>
      </c>
      <c r="K36" s="93"/>
    </row>
    <row r="37" spans="1:11" x14ac:dyDescent="0.25">
      <c r="A37" s="164"/>
      <c r="B37" s="44">
        <f t="shared" si="5"/>
        <v>-1</v>
      </c>
      <c r="C37" s="8"/>
      <c r="D37" s="8"/>
      <c r="E37" s="8"/>
      <c r="F37" s="8"/>
      <c r="G37" s="8"/>
      <c r="H37" s="8"/>
      <c r="I37" s="8"/>
      <c r="J37" s="108">
        <f t="shared" si="6"/>
        <v>0</v>
      </c>
      <c r="K37" s="93"/>
    </row>
    <row r="38" spans="1:11" x14ac:dyDescent="0.25">
      <c r="A38" s="163" t="s">
        <v>33</v>
      </c>
      <c r="B38" s="163"/>
      <c r="C38" s="109">
        <f>((C34-C33)+(C35-C34)+(C36-C35)+(C37-C36))/4</f>
        <v>0</v>
      </c>
      <c r="D38" s="109">
        <f t="shared" ref="D38:J38" si="7">((D34-D33)+(D35-D34)+(D36-D35)+(D37-D36))/4</f>
        <v>0</v>
      </c>
      <c r="E38" s="109">
        <f t="shared" si="7"/>
        <v>0</v>
      </c>
      <c r="F38" s="109">
        <f t="shared" si="7"/>
        <v>0</v>
      </c>
      <c r="G38" s="109">
        <f t="shared" si="7"/>
        <v>0</v>
      </c>
      <c r="H38" s="109">
        <f t="shared" si="7"/>
        <v>0</v>
      </c>
      <c r="I38" s="109">
        <f t="shared" si="7"/>
        <v>0</v>
      </c>
      <c r="J38" s="109">
        <f t="shared" si="7"/>
        <v>0</v>
      </c>
      <c r="K38" s="94"/>
    </row>
    <row r="39" spans="1:11" x14ac:dyDescent="0.25">
      <c r="A39" s="165" t="s">
        <v>28</v>
      </c>
      <c r="B39" s="44">
        <f>A12</f>
        <v>-5</v>
      </c>
      <c r="C39" s="8"/>
      <c r="D39" s="8"/>
      <c r="E39" s="8"/>
      <c r="F39" s="8"/>
      <c r="G39" s="8"/>
      <c r="H39" s="8"/>
      <c r="I39" s="8"/>
      <c r="J39" s="108">
        <f t="shared" si="6"/>
        <v>0</v>
      </c>
      <c r="K39" s="93"/>
    </row>
    <row r="40" spans="1:11" x14ac:dyDescent="0.25">
      <c r="A40" s="165"/>
      <c r="B40" s="44">
        <f t="shared" ref="B40:B43" si="8">A13</f>
        <v>-4</v>
      </c>
      <c r="C40" s="8"/>
      <c r="D40" s="8"/>
      <c r="E40" s="8"/>
      <c r="F40" s="8"/>
      <c r="G40" s="8"/>
      <c r="H40" s="8"/>
      <c r="I40" s="8"/>
      <c r="J40" s="108">
        <f t="shared" si="6"/>
        <v>0</v>
      </c>
      <c r="K40" s="93"/>
    </row>
    <row r="41" spans="1:11" x14ac:dyDescent="0.25">
      <c r="A41" s="165"/>
      <c r="B41" s="44">
        <f t="shared" si="8"/>
        <v>-3</v>
      </c>
      <c r="C41" s="8"/>
      <c r="D41" s="8"/>
      <c r="E41" s="8"/>
      <c r="F41" s="8"/>
      <c r="G41" s="8"/>
      <c r="H41" s="8"/>
      <c r="I41" s="8"/>
      <c r="J41" s="108">
        <f t="shared" si="6"/>
        <v>0</v>
      </c>
      <c r="K41" s="93"/>
    </row>
    <row r="42" spans="1:11" x14ac:dyDescent="0.25">
      <c r="A42" s="165"/>
      <c r="B42" s="44">
        <f t="shared" si="8"/>
        <v>-2</v>
      </c>
      <c r="C42" s="8"/>
      <c r="D42" s="8"/>
      <c r="E42" s="8"/>
      <c r="F42" s="8"/>
      <c r="G42" s="8"/>
      <c r="H42" s="8"/>
      <c r="I42" s="8"/>
      <c r="J42" s="108">
        <f t="shared" si="6"/>
        <v>0</v>
      </c>
      <c r="K42" s="93"/>
    </row>
    <row r="43" spans="1:11" x14ac:dyDescent="0.25">
      <c r="A43" s="165"/>
      <c r="B43" s="44">
        <f t="shared" si="8"/>
        <v>-1</v>
      </c>
      <c r="C43" s="8"/>
      <c r="D43" s="8"/>
      <c r="E43" s="8"/>
      <c r="F43" s="8"/>
      <c r="G43" s="8"/>
      <c r="H43" s="8"/>
      <c r="I43" s="8"/>
      <c r="J43" s="108">
        <f t="shared" si="6"/>
        <v>0</v>
      </c>
      <c r="K43" s="93"/>
    </row>
    <row r="44" spans="1:11" x14ac:dyDescent="0.25">
      <c r="A44" s="163" t="s">
        <v>33</v>
      </c>
      <c r="B44" s="163"/>
      <c r="C44" s="109">
        <f>((C40-C39)+(C41-C40)+(C42-C41)+(C43-C42))/4</f>
        <v>0</v>
      </c>
      <c r="D44" s="109">
        <f t="shared" ref="D44:J44" si="9">((D40-D39)+(D41-D40)+(D42-D41)+(D43-D42))/4</f>
        <v>0</v>
      </c>
      <c r="E44" s="109">
        <f t="shared" si="9"/>
        <v>0</v>
      </c>
      <c r="F44" s="109">
        <f t="shared" si="9"/>
        <v>0</v>
      </c>
      <c r="G44" s="109">
        <f t="shared" si="9"/>
        <v>0</v>
      </c>
      <c r="H44" s="109">
        <f t="shared" si="9"/>
        <v>0</v>
      </c>
      <c r="I44" s="109">
        <f t="shared" si="9"/>
        <v>0</v>
      </c>
      <c r="J44" s="109">
        <f t="shared" si="9"/>
        <v>0</v>
      </c>
      <c r="K44" s="93"/>
    </row>
    <row r="45" spans="1:11" x14ac:dyDescent="0.25">
      <c r="A45" s="165" t="s">
        <v>29</v>
      </c>
      <c r="B45" s="44">
        <f>A12</f>
        <v>-5</v>
      </c>
      <c r="C45" s="8"/>
      <c r="D45" s="8"/>
      <c r="E45" s="8"/>
      <c r="F45" s="8"/>
      <c r="G45" s="8"/>
      <c r="H45" s="8"/>
      <c r="I45" s="8"/>
      <c r="J45" s="108">
        <f t="shared" si="6"/>
        <v>0</v>
      </c>
      <c r="K45" s="93"/>
    </row>
    <row r="46" spans="1:11" x14ac:dyDescent="0.25">
      <c r="A46" s="165"/>
      <c r="B46" s="44">
        <f t="shared" ref="B46:B49" si="10">A13</f>
        <v>-4</v>
      </c>
      <c r="C46" s="8"/>
      <c r="D46" s="8"/>
      <c r="E46" s="8"/>
      <c r="F46" s="8"/>
      <c r="G46" s="8"/>
      <c r="H46" s="8"/>
      <c r="I46" s="8"/>
      <c r="J46" s="108">
        <f t="shared" si="6"/>
        <v>0</v>
      </c>
      <c r="K46" s="93"/>
    </row>
    <row r="47" spans="1:11" x14ac:dyDescent="0.25">
      <c r="A47" s="165"/>
      <c r="B47" s="44">
        <f t="shared" si="10"/>
        <v>-3</v>
      </c>
      <c r="C47" s="8"/>
      <c r="D47" s="8"/>
      <c r="E47" s="8"/>
      <c r="F47" s="8"/>
      <c r="G47" s="8"/>
      <c r="H47" s="8"/>
      <c r="I47" s="8"/>
      <c r="J47" s="108">
        <f t="shared" si="6"/>
        <v>0</v>
      </c>
      <c r="K47" s="93"/>
    </row>
    <row r="48" spans="1:11" x14ac:dyDescent="0.25">
      <c r="A48" s="165"/>
      <c r="B48" s="44">
        <f t="shared" si="10"/>
        <v>-2</v>
      </c>
      <c r="C48" s="8"/>
      <c r="D48" s="8"/>
      <c r="E48" s="8"/>
      <c r="F48" s="8"/>
      <c r="G48" s="8"/>
      <c r="H48" s="8"/>
      <c r="I48" s="8"/>
      <c r="J48" s="108">
        <f t="shared" si="6"/>
        <v>0</v>
      </c>
      <c r="K48" s="93"/>
    </row>
    <row r="49" spans="1:11" x14ac:dyDescent="0.25">
      <c r="A49" s="165"/>
      <c r="B49" s="44">
        <f t="shared" si="10"/>
        <v>-1</v>
      </c>
      <c r="C49" s="8"/>
      <c r="D49" s="8"/>
      <c r="E49" s="8"/>
      <c r="F49" s="8"/>
      <c r="G49" s="8"/>
      <c r="H49" s="8"/>
      <c r="I49" s="8"/>
      <c r="J49" s="108">
        <f t="shared" si="6"/>
        <v>0</v>
      </c>
      <c r="K49" s="93"/>
    </row>
    <row r="50" spans="1:11" x14ac:dyDescent="0.25">
      <c r="A50" s="163" t="s">
        <v>33</v>
      </c>
      <c r="B50" s="163"/>
      <c r="C50" s="109">
        <f>((C46-C45)+(C47-C46)+(C48-C47)+(C49-C48))/4</f>
        <v>0</v>
      </c>
      <c r="D50" s="109">
        <f t="shared" ref="D50:J50" si="11">((D46-D45)+(D47-D46)+(D48-D47)+(D49-D48))/4</f>
        <v>0</v>
      </c>
      <c r="E50" s="109">
        <f t="shared" si="11"/>
        <v>0</v>
      </c>
      <c r="F50" s="109">
        <f t="shared" si="11"/>
        <v>0</v>
      </c>
      <c r="G50" s="109">
        <f t="shared" si="11"/>
        <v>0</v>
      </c>
      <c r="H50" s="109">
        <f t="shared" si="11"/>
        <v>0</v>
      </c>
      <c r="I50" s="109">
        <f t="shared" si="11"/>
        <v>0</v>
      </c>
      <c r="J50" s="109">
        <f t="shared" si="11"/>
        <v>0</v>
      </c>
      <c r="K50" s="93"/>
    </row>
    <row r="51" spans="1:11" x14ac:dyDescent="0.25">
      <c r="A51" s="163" t="s">
        <v>30</v>
      </c>
      <c r="B51" s="44">
        <f>A12</f>
        <v>-5</v>
      </c>
      <c r="C51" s="8"/>
      <c r="D51" s="8"/>
      <c r="E51" s="8"/>
      <c r="F51" s="8"/>
      <c r="G51" s="8"/>
      <c r="H51" s="8"/>
      <c r="I51" s="8"/>
      <c r="J51" s="108">
        <f t="shared" si="6"/>
        <v>0</v>
      </c>
      <c r="K51" s="93"/>
    </row>
    <row r="52" spans="1:11" x14ac:dyDescent="0.25">
      <c r="A52" s="163"/>
      <c r="B52" s="44">
        <f t="shared" ref="B52:B55" si="12">A13</f>
        <v>-4</v>
      </c>
      <c r="C52" s="8"/>
      <c r="D52" s="8"/>
      <c r="E52" s="8"/>
      <c r="F52" s="8"/>
      <c r="G52" s="8"/>
      <c r="H52" s="8"/>
      <c r="I52" s="8"/>
      <c r="J52" s="108">
        <f t="shared" si="6"/>
        <v>0</v>
      </c>
      <c r="K52" s="93"/>
    </row>
    <row r="53" spans="1:11" x14ac:dyDescent="0.25">
      <c r="A53" s="163"/>
      <c r="B53" s="44">
        <f t="shared" si="12"/>
        <v>-3</v>
      </c>
      <c r="C53" s="8"/>
      <c r="D53" s="8"/>
      <c r="E53" s="8"/>
      <c r="F53" s="8"/>
      <c r="G53" s="8"/>
      <c r="H53" s="8"/>
      <c r="I53" s="8"/>
      <c r="J53" s="108">
        <f t="shared" si="6"/>
        <v>0</v>
      </c>
      <c r="K53" s="93"/>
    </row>
    <row r="54" spans="1:11" x14ac:dyDescent="0.25">
      <c r="A54" s="163"/>
      <c r="B54" s="44">
        <f t="shared" si="12"/>
        <v>-2</v>
      </c>
      <c r="C54" s="8"/>
      <c r="D54" s="8"/>
      <c r="E54" s="8"/>
      <c r="F54" s="8"/>
      <c r="G54" s="8"/>
      <c r="H54" s="8"/>
      <c r="I54" s="8"/>
      <c r="J54" s="108">
        <f t="shared" si="6"/>
        <v>0</v>
      </c>
      <c r="K54" s="93"/>
    </row>
    <row r="55" spans="1:11" x14ac:dyDescent="0.25">
      <c r="A55" s="163"/>
      <c r="B55" s="44">
        <f t="shared" si="12"/>
        <v>-1</v>
      </c>
      <c r="C55" s="8"/>
      <c r="D55" s="8"/>
      <c r="E55" s="8"/>
      <c r="F55" s="8"/>
      <c r="G55" s="8"/>
      <c r="H55" s="8"/>
      <c r="I55" s="8"/>
      <c r="J55" s="108">
        <f t="shared" si="6"/>
        <v>0</v>
      </c>
      <c r="K55" s="93"/>
    </row>
    <row r="56" spans="1:11" x14ac:dyDescent="0.25">
      <c r="A56" s="163" t="s">
        <v>33</v>
      </c>
      <c r="B56" s="163"/>
      <c r="C56" s="109">
        <f>((C52-C51)+(C53-C52)+(C54-C53)+(C55-C54))/4</f>
        <v>0</v>
      </c>
      <c r="D56" s="109">
        <f t="shared" ref="D56:J56" si="13">((D52-D51)+(D53-D52)+(D54-D53)+(D55-D54))/4</f>
        <v>0</v>
      </c>
      <c r="E56" s="109">
        <f t="shared" si="13"/>
        <v>0</v>
      </c>
      <c r="F56" s="109">
        <f t="shared" si="13"/>
        <v>0</v>
      </c>
      <c r="G56" s="109">
        <f t="shared" si="13"/>
        <v>0</v>
      </c>
      <c r="H56" s="109">
        <f t="shared" si="13"/>
        <v>0</v>
      </c>
      <c r="I56" s="109">
        <f t="shared" si="13"/>
        <v>0</v>
      </c>
      <c r="J56" s="109">
        <f t="shared" si="13"/>
        <v>0</v>
      </c>
      <c r="K56" s="93"/>
    </row>
    <row r="57" spans="1:11" x14ac:dyDescent="0.25">
      <c r="A57" s="163" t="s">
        <v>31</v>
      </c>
      <c r="B57" s="44">
        <f>A12</f>
        <v>-5</v>
      </c>
      <c r="C57" s="108">
        <f t="shared" ref="C57:I57" si="14">C33+C39+C45+C51</f>
        <v>0</v>
      </c>
      <c r="D57" s="108">
        <f t="shared" si="14"/>
        <v>0</v>
      </c>
      <c r="E57" s="108">
        <f t="shared" si="14"/>
        <v>0</v>
      </c>
      <c r="F57" s="108">
        <f t="shared" si="14"/>
        <v>0</v>
      </c>
      <c r="G57" s="108">
        <f t="shared" si="14"/>
        <v>0</v>
      </c>
      <c r="H57" s="108">
        <f t="shared" si="14"/>
        <v>0</v>
      </c>
      <c r="I57" s="108">
        <f t="shared" si="14"/>
        <v>0</v>
      </c>
      <c r="J57" s="108">
        <f t="shared" si="6"/>
        <v>0</v>
      </c>
      <c r="K57" s="93"/>
    </row>
    <row r="58" spans="1:11" x14ac:dyDescent="0.25">
      <c r="A58" s="163"/>
      <c r="B58" s="44">
        <f t="shared" ref="B58:B61" si="15">A13</f>
        <v>-4</v>
      </c>
      <c r="C58" s="108">
        <f t="shared" ref="C58:I61" si="16">C34+C40+C46+C52</f>
        <v>0</v>
      </c>
      <c r="D58" s="108">
        <f t="shared" si="16"/>
        <v>0</v>
      </c>
      <c r="E58" s="108">
        <f t="shared" si="16"/>
        <v>0</v>
      </c>
      <c r="F58" s="108">
        <f t="shared" si="16"/>
        <v>0</v>
      </c>
      <c r="G58" s="108">
        <f t="shared" si="16"/>
        <v>0</v>
      </c>
      <c r="H58" s="108">
        <f t="shared" si="16"/>
        <v>0</v>
      </c>
      <c r="I58" s="108">
        <f t="shared" si="16"/>
        <v>0</v>
      </c>
      <c r="J58" s="108">
        <f t="shared" si="6"/>
        <v>0</v>
      </c>
      <c r="K58" s="93"/>
    </row>
    <row r="59" spans="1:11" x14ac:dyDescent="0.25">
      <c r="A59" s="163"/>
      <c r="B59" s="44">
        <f t="shared" si="15"/>
        <v>-3</v>
      </c>
      <c r="C59" s="108">
        <f t="shared" si="16"/>
        <v>0</v>
      </c>
      <c r="D59" s="108">
        <f t="shared" si="16"/>
        <v>0</v>
      </c>
      <c r="E59" s="108">
        <f t="shared" si="16"/>
        <v>0</v>
      </c>
      <c r="F59" s="108">
        <f t="shared" si="16"/>
        <v>0</v>
      </c>
      <c r="G59" s="108">
        <f t="shared" si="16"/>
        <v>0</v>
      </c>
      <c r="H59" s="108">
        <f t="shared" si="16"/>
        <v>0</v>
      </c>
      <c r="I59" s="108">
        <f t="shared" si="16"/>
        <v>0</v>
      </c>
      <c r="J59" s="108">
        <f t="shared" si="6"/>
        <v>0</v>
      </c>
      <c r="K59" s="93"/>
    </row>
    <row r="60" spans="1:11" x14ac:dyDescent="0.25">
      <c r="A60" s="163"/>
      <c r="B60" s="44">
        <f t="shared" si="15"/>
        <v>-2</v>
      </c>
      <c r="C60" s="108">
        <f t="shared" si="16"/>
        <v>0</v>
      </c>
      <c r="D60" s="108">
        <f t="shared" si="16"/>
        <v>0</v>
      </c>
      <c r="E60" s="108">
        <f t="shared" si="16"/>
        <v>0</v>
      </c>
      <c r="F60" s="108">
        <f t="shared" si="16"/>
        <v>0</v>
      </c>
      <c r="G60" s="108">
        <f t="shared" si="16"/>
        <v>0</v>
      </c>
      <c r="H60" s="108">
        <f t="shared" si="16"/>
        <v>0</v>
      </c>
      <c r="I60" s="108">
        <f t="shared" si="16"/>
        <v>0</v>
      </c>
      <c r="J60" s="108">
        <f t="shared" si="6"/>
        <v>0</v>
      </c>
      <c r="K60" s="93"/>
    </row>
    <row r="61" spans="1:11" x14ac:dyDescent="0.25">
      <c r="A61" s="163"/>
      <c r="B61" s="44">
        <f t="shared" si="15"/>
        <v>-1</v>
      </c>
      <c r="C61" s="108">
        <f t="shared" si="16"/>
        <v>0</v>
      </c>
      <c r="D61" s="108">
        <f t="shared" si="16"/>
        <v>0</v>
      </c>
      <c r="E61" s="108">
        <f t="shared" si="16"/>
        <v>0</v>
      </c>
      <c r="F61" s="108">
        <f t="shared" si="16"/>
        <v>0</v>
      </c>
      <c r="G61" s="108">
        <f t="shared" si="16"/>
        <v>0</v>
      </c>
      <c r="H61" s="108">
        <f t="shared" si="16"/>
        <v>0</v>
      </c>
      <c r="I61" s="108">
        <f t="shared" si="16"/>
        <v>0</v>
      </c>
      <c r="J61" s="108">
        <f t="shared" si="6"/>
        <v>0</v>
      </c>
      <c r="K61" s="93"/>
    </row>
    <row r="62" spans="1:11" x14ac:dyDescent="0.25">
      <c r="A62" s="163" t="s">
        <v>33</v>
      </c>
      <c r="B62" s="163"/>
      <c r="C62" s="109">
        <f>((C58-C57)+(C59-C58)+(C60-C59)+(C61-C60))/4</f>
        <v>0</v>
      </c>
      <c r="D62" s="109">
        <f t="shared" ref="D62:J62" si="17">((D58-D57)+(D59-D58)+(D60-D59)+(D61-D60))/4</f>
        <v>0</v>
      </c>
      <c r="E62" s="109">
        <f t="shared" si="17"/>
        <v>0</v>
      </c>
      <c r="F62" s="109">
        <f t="shared" si="17"/>
        <v>0</v>
      </c>
      <c r="G62" s="109">
        <f t="shared" si="17"/>
        <v>0</v>
      </c>
      <c r="H62" s="109">
        <f t="shared" si="17"/>
        <v>0</v>
      </c>
      <c r="I62" s="109">
        <f t="shared" si="17"/>
        <v>0</v>
      </c>
      <c r="J62" s="109">
        <f t="shared" si="17"/>
        <v>0</v>
      </c>
      <c r="K62" s="93"/>
    </row>
    <row r="63" spans="1:11" x14ac:dyDescent="0.25">
      <c r="A63" s="166" t="s">
        <v>26</v>
      </c>
      <c r="B63" s="163" t="s">
        <v>6</v>
      </c>
      <c r="C63" s="178" t="s">
        <v>136</v>
      </c>
      <c r="D63" s="163"/>
      <c r="E63" s="163"/>
      <c r="F63" s="163"/>
      <c r="G63" s="163"/>
      <c r="H63" s="163"/>
      <c r="I63" s="163"/>
      <c r="J63" s="163"/>
    </row>
    <row r="64" spans="1:11" x14ac:dyDescent="0.25">
      <c r="A64" s="166"/>
      <c r="B64" s="163"/>
      <c r="C64" s="44" t="s">
        <v>18</v>
      </c>
      <c r="D64" s="44" t="s">
        <v>19</v>
      </c>
      <c r="E64" s="44" t="s">
        <v>20</v>
      </c>
      <c r="F64" s="44" t="s">
        <v>21</v>
      </c>
      <c r="G64" s="44" t="s">
        <v>22</v>
      </c>
      <c r="H64" s="44" t="s">
        <v>23</v>
      </c>
      <c r="I64" s="44" t="s">
        <v>24</v>
      </c>
      <c r="J64" s="44" t="s">
        <v>25</v>
      </c>
    </row>
    <row r="65" spans="1:10" x14ac:dyDescent="0.25">
      <c r="A65" s="164" t="s">
        <v>27</v>
      </c>
      <c r="B65" s="44">
        <f>A12</f>
        <v>-5</v>
      </c>
      <c r="C65" s="8"/>
      <c r="D65" s="8"/>
      <c r="E65" s="8"/>
      <c r="F65" s="8"/>
      <c r="G65" s="8"/>
      <c r="H65" s="8"/>
      <c r="I65" s="8"/>
      <c r="J65" s="108">
        <f t="shared" ref="J65:J87" si="18">SUM(C65:I65)</f>
        <v>0</v>
      </c>
    </row>
    <row r="66" spans="1:10" x14ac:dyDescent="0.25">
      <c r="A66" s="164"/>
      <c r="B66" s="44">
        <f t="shared" ref="B66:B69" si="19">A13</f>
        <v>-4</v>
      </c>
      <c r="C66" s="8"/>
      <c r="D66" s="8"/>
      <c r="E66" s="8"/>
      <c r="F66" s="8"/>
      <c r="G66" s="8"/>
      <c r="H66" s="8"/>
      <c r="I66" s="8"/>
      <c r="J66" s="108">
        <f t="shared" si="18"/>
        <v>0</v>
      </c>
    </row>
    <row r="67" spans="1:10" x14ac:dyDescent="0.25">
      <c r="A67" s="164"/>
      <c r="B67" s="44">
        <f t="shared" si="19"/>
        <v>-3</v>
      </c>
      <c r="C67" s="8"/>
      <c r="D67" s="8"/>
      <c r="E67" s="8"/>
      <c r="F67" s="8"/>
      <c r="G67" s="8"/>
      <c r="H67" s="8"/>
      <c r="I67" s="8"/>
      <c r="J67" s="108">
        <f t="shared" si="18"/>
        <v>0</v>
      </c>
    </row>
    <row r="68" spans="1:10" x14ac:dyDescent="0.25">
      <c r="A68" s="164"/>
      <c r="B68" s="44">
        <f t="shared" si="19"/>
        <v>-2</v>
      </c>
      <c r="C68" s="8"/>
      <c r="D68" s="8"/>
      <c r="E68" s="8"/>
      <c r="F68" s="8"/>
      <c r="G68" s="8"/>
      <c r="H68" s="8"/>
      <c r="I68" s="8"/>
      <c r="J68" s="108">
        <f t="shared" si="18"/>
        <v>0</v>
      </c>
    </row>
    <row r="69" spans="1:10" x14ac:dyDescent="0.25">
      <c r="A69" s="164"/>
      <c r="B69" s="44">
        <f t="shared" si="19"/>
        <v>-1</v>
      </c>
      <c r="C69" s="8"/>
      <c r="D69" s="8"/>
      <c r="E69" s="8"/>
      <c r="F69" s="8"/>
      <c r="G69" s="8"/>
      <c r="H69" s="8"/>
      <c r="I69" s="8"/>
      <c r="J69" s="108">
        <f t="shared" si="18"/>
        <v>0</v>
      </c>
    </row>
    <row r="70" spans="1:10" x14ac:dyDescent="0.25">
      <c r="A70" s="163"/>
      <c r="B70" s="163"/>
      <c r="C70" s="108"/>
      <c r="D70" s="108"/>
      <c r="E70" s="108"/>
      <c r="F70" s="108"/>
      <c r="G70" s="108"/>
      <c r="H70" s="108"/>
      <c r="I70" s="108"/>
      <c r="J70" s="108"/>
    </row>
    <row r="71" spans="1:10" x14ac:dyDescent="0.25">
      <c r="A71" s="165" t="s">
        <v>28</v>
      </c>
      <c r="B71" s="44">
        <f>A12</f>
        <v>-5</v>
      </c>
      <c r="C71" s="8"/>
      <c r="D71" s="8"/>
      <c r="E71" s="8"/>
      <c r="F71" s="8"/>
      <c r="G71" s="8"/>
      <c r="H71" s="8"/>
      <c r="I71" s="8"/>
      <c r="J71" s="108">
        <f t="shared" si="18"/>
        <v>0</v>
      </c>
    </row>
    <row r="72" spans="1:10" x14ac:dyDescent="0.25">
      <c r="A72" s="165"/>
      <c r="B72" s="44">
        <f t="shared" ref="B72:B75" si="20">A13</f>
        <v>-4</v>
      </c>
      <c r="C72" s="8"/>
      <c r="D72" s="8"/>
      <c r="E72" s="8"/>
      <c r="F72" s="8"/>
      <c r="G72" s="8"/>
      <c r="H72" s="8"/>
      <c r="I72" s="8"/>
      <c r="J72" s="108">
        <f t="shared" si="18"/>
        <v>0</v>
      </c>
    </row>
    <row r="73" spans="1:10" x14ac:dyDescent="0.25">
      <c r="A73" s="165"/>
      <c r="B73" s="44">
        <f t="shared" si="20"/>
        <v>-3</v>
      </c>
      <c r="C73" s="8"/>
      <c r="D73" s="8"/>
      <c r="E73" s="8"/>
      <c r="F73" s="8"/>
      <c r="G73" s="8"/>
      <c r="H73" s="8"/>
      <c r="I73" s="8"/>
      <c r="J73" s="108">
        <f t="shared" si="18"/>
        <v>0</v>
      </c>
    </row>
    <row r="74" spans="1:10" x14ac:dyDescent="0.25">
      <c r="A74" s="165"/>
      <c r="B74" s="44">
        <f t="shared" si="20"/>
        <v>-2</v>
      </c>
      <c r="C74" s="8"/>
      <c r="D74" s="8"/>
      <c r="E74" s="8"/>
      <c r="F74" s="8"/>
      <c r="G74" s="8"/>
      <c r="H74" s="8"/>
      <c r="I74" s="8"/>
      <c r="J74" s="108">
        <f t="shared" si="18"/>
        <v>0</v>
      </c>
    </row>
    <row r="75" spans="1:10" x14ac:dyDescent="0.25">
      <c r="A75" s="165"/>
      <c r="B75" s="44">
        <f t="shared" si="20"/>
        <v>-1</v>
      </c>
      <c r="C75" s="8"/>
      <c r="D75" s="8"/>
      <c r="E75" s="8"/>
      <c r="F75" s="8"/>
      <c r="G75" s="8"/>
      <c r="H75" s="8"/>
      <c r="I75" s="8"/>
      <c r="J75" s="108">
        <f t="shared" si="18"/>
        <v>0</v>
      </c>
    </row>
    <row r="76" spans="1:10" x14ac:dyDescent="0.25">
      <c r="A76" s="163"/>
      <c r="B76" s="163"/>
      <c r="C76" s="108"/>
      <c r="D76" s="108"/>
      <c r="E76" s="108"/>
      <c r="F76" s="108"/>
      <c r="G76" s="108"/>
      <c r="H76" s="108"/>
      <c r="I76" s="108"/>
      <c r="J76" s="108"/>
    </row>
    <row r="77" spans="1:10" x14ac:dyDescent="0.25">
      <c r="A77" s="165" t="s">
        <v>29</v>
      </c>
      <c r="B77" s="44">
        <f>A12</f>
        <v>-5</v>
      </c>
      <c r="C77" s="8"/>
      <c r="D77" s="8"/>
      <c r="E77" s="8"/>
      <c r="F77" s="8"/>
      <c r="G77" s="8"/>
      <c r="H77" s="8"/>
      <c r="I77" s="8"/>
      <c r="J77" s="108">
        <f t="shared" si="18"/>
        <v>0</v>
      </c>
    </row>
    <row r="78" spans="1:10" x14ac:dyDescent="0.25">
      <c r="A78" s="165"/>
      <c r="B78" s="44">
        <f t="shared" ref="B78:B81" si="21">A13</f>
        <v>-4</v>
      </c>
      <c r="C78" s="8"/>
      <c r="D78" s="8"/>
      <c r="E78" s="8"/>
      <c r="F78" s="8"/>
      <c r="G78" s="8"/>
      <c r="H78" s="8"/>
      <c r="I78" s="8"/>
      <c r="J78" s="108">
        <f t="shared" si="18"/>
        <v>0</v>
      </c>
    </row>
    <row r="79" spans="1:10" x14ac:dyDescent="0.25">
      <c r="A79" s="165"/>
      <c r="B79" s="44">
        <f t="shared" si="21"/>
        <v>-3</v>
      </c>
      <c r="C79" s="8"/>
      <c r="D79" s="8"/>
      <c r="E79" s="8"/>
      <c r="F79" s="8"/>
      <c r="G79" s="8"/>
      <c r="H79" s="8"/>
      <c r="I79" s="8"/>
      <c r="J79" s="108">
        <f t="shared" si="18"/>
        <v>0</v>
      </c>
    </row>
    <row r="80" spans="1:10" x14ac:dyDescent="0.25">
      <c r="A80" s="165"/>
      <c r="B80" s="44">
        <f t="shared" si="21"/>
        <v>-2</v>
      </c>
      <c r="C80" s="8"/>
      <c r="D80" s="8"/>
      <c r="E80" s="8"/>
      <c r="F80" s="8"/>
      <c r="G80" s="8"/>
      <c r="H80" s="8"/>
      <c r="I80" s="8"/>
      <c r="J80" s="108">
        <f t="shared" si="18"/>
        <v>0</v>
      </c>
    </row>
    <row r="81" spans="1:10" x14ac:dyDescent="0.25">
      <c r="A81" s="165"/>
      <c r="B81" s="44">
        <f t="shared" si="21"/>
        <v>-1</v>
      </c>
      <c r="C81" s="8"/>
      <c r="D81" s="8"/>
      <c r="E81" s="8"/>
      <c r="F81" s="8"/>
      <c r="G81" s="8"/>
      <c r="H81" s="8"/>
      <c r="I81" s="8"/>
      <c r="J81" s="108">
        <f t="shared" si="18"/>
        <v>0</v>
      </c>
    </row>
    <row r="82" spans="1:10" x14ac:dyDescent="0.25">
      <c r="A82" s="163"/>
      <c r="B82" s="163"/>
      <c r="C82" s="108"/>
      <c r="D82" s="108"/>
      <c r="E82" s="108"/>
      <c r="F82" s="108"/>
      <c r="G82" s="108"/>
      <c r="H82" s="108"/>
      <c r="I82" s="108"/>
      <c r="J82" s="108"/>
    </row>
    <row r="83" spans="1:10" x14ac:dyDescent="0.25">
      <c r="A83" s="163" t="s">
        <v>30</v>
      </c>
      <c r="B83" s="44">
        <f>A12</f>
        <v>-5</v>
      </c>
      <c r="C83" s="8"/>
      <c r="D83" s="8"/>
      <c r="E83" s="8"/>
      <c r="F83" s="8"/>
      <c r="G83" s="8"/>
      <c r="H83" s="8"/>
      <c r="I83" s="8"/>
      <c r="J83" s="108">
        <f t="shared" si="18"/>
        <v>0</v>
      </c>
    </row>
    <row r="84" spans="1:10" x14ac:dyDescent="0.25">
      <c r="A84" s="163"/>
      <c r="B84" s="44">
        <f t="shared" ref="B84:B87" si="22">A13</f>
        <v>-4</v>
      </c>
      <c r="C84" s="8"/>
      <c r="D84" s="8"/>
      <c r="E84" s="8"/>
      <c r="F84" s="8"/>
      <c r="G84" s="8"/>
      <c r="H84" s="8"/>
      <c r="I84" s="8"/>
      <c r="J84" s="108">
        <f t="shared" si="18"/>
        <v>0</v>
      </c>
    </row>
    <row r="85" spans="1:10" x14ac:dyDescent="0.25">
      <c r="A85" s="163"/>
      <c r="B85" s="44">
        <f t="shared" si="22"/>
        <v>-3</v>
      </c>
      <c r="C85" s="8"/>
      <c r="D85" s="8"/>
      <c r="E85" s="8"/>
      <c r="F85" s="8"/>
      <c r="G85" s="8"/>
      <c r="H85" s="8"/>
      <c r="I85" s="8"/>
      <c r="J85" s="108">
        <f t="shared" si="18"/>
        <v>0</v>
      </c>
    </row>
    <row r="86" spans="1:10" x14ac:dyDescent="0.25">
      <c r="A86" s="163"/>
      <c r="B86" s="44">
        <f t="shared" si="22"/>
        <v>-2</v>
      </c>
      <c r="C86" s="8"/>
      <c r="D86" s="8"/>
      <c r="E86" s="8"/>
      <c r="F86" s="8"/>
      <c r="G86" s="8"/>
      <c r="H86" s="8"/>
      <c r="I86" s="8"/>
      <c r="J86" s="108">
        <f t="shared" si="18"/>
        <v>0</v>
      </c>
    </row>
    <row r="87" spans="1:10" x14ac:dyDescent="0.25">
      <c r="A87" s="163"/>
      <c r="B87" s="44">
        <f t="shared" si="22"/>
        <v>-1</v>
      </c>
      <c r="C87" s="8"/>
      <c r="D87" s="8"/>
      <c r="E87" s="8"/>
      <c r="F87" s="8"/>
      <c r="G87" s="8"/>
      <c r="H87" s="8"/>
      <c r="I87" s="8"/>
      <c r="J87" s="108">
        <f t="shared" si="18"/>
        <v>0</v>
      </c>
    </row>
    <row r="88" spans="1:10" x14ac:dyDescent="0.25">
      <c r="A88" s="163"/>
      <c r="B88" s="163"/>
      <c r="C88" s="108"/>
      <c r="D88" s="108"/>
      <c r="E88" s="108"/>
      <c r="F88" s="108"/>
      <c r="G88" s="108"/>
      <c r="H88" s="108"/>
      <c r="I88" s="108"/>
      <c r="J88" s="108"/>
    </row>
    <row r="89" spans="1:10" x14ac:dyDescent="0.25">
      <c r="A89" s="163" t="s">
        <v>31</v>
      </c>
      <c r="B89" s="44">
        <f>A12</f>
        <v>-5</v>
      </c>
      <c r="C89" s="108">
        <f t="shared" ref="C89:I89" si="23">C65+C71+C77+C83</f>
        <v>0</v>
      </c>
      <c r="D89" s="108">
        <f t="shared" si="23"/>
        <v>0</v>
      </c>
      <c r="E89" s="108">
        <f t="shared" si="23"/>
        <v>0</v>
      </c>
      <c r="F89" s="108">
        <f t="shared" si="23"/>
        <v>0</v>
      </c>
      <c r="G89" s="108">
        <f t="shared" si="23"/>
        <v>0</v>
      </c>
      <c r="H89" s="108">
        <f t="shared" si="23"/>
        <v>0</v>
      </c>
      <c r="I89" s="108">
        <f t="shared" si="23"/>
        <v>0</v>
      </c>
      <c r="J89" s="109">
        <f>SUM(C89:I89)</f>
        <v>0</v>
      </c>
    </row>
    <row r="90" spans="1:10" x14ac:dyDescent="0.25">
      <c r="A90" s="163"/>
      <c r="B90" s="44">
        <f t="shared" ref="B90:B93" si="24">A13</f>
        <v>-4</v>
      </c>
      <c r="C90" s="108">
        <f t="shared" ref="C90:I90" si="25">C66+C72+C78+C84</f>
        <v>0</v>
      </c>
      <c r="D90" s="108">
        <f t="shared" si="25"/>
        <v>0</v>
      </c>
      <c r="E90" s="108">
        <f t="shared" si="25"/>
        <v>0</v>
      </c>
      <c r="F90" s="108">
        <f t="shared" si="25"/>
        <v>0</v>
      </c>
      <c r="G90" s="108">
        <f t="shared" si="25"/>
        <v>0</v>
      </c>
      <c r="H90" s="108">
        <f t="shared" si="25"/>
        <v>0</v>
      </c>
      <c r="I90" s="108">
        <f t="shared" si="25"/>
        <v>0</v>
      </c>
      <c r="J90" s="109">
        <f t="shared" ref="J90:J99" si="26">SUM(C90:I90)</f>
        <v>0</v>
      </c>
    </row>
    <row r="91" spans="1:10" x14ac:dyDescent="0.25">
      <c r="A91" s="163"/>
      <c r="B91" s="44">
        <f t="shared" si="24"/>
        <v>-3</v>
      </c>
      <c r="C91" s="108">
        <f t="shared" ref="C91:I91" si="27">C67+C73+C79+C85</f>
        <v>0</v>
      </c>
      <c r="D91" s="108">
        <f t="shared" si="27"/>
        <v>0</v>
      </c>
      <c r="E91" s="108">
        <f t="shared" si="27"/>
        <v>0</v>
      </c>
      <c r="F91" s="108">
        <f t="shared" si="27"/>
        <v>0</v>
      </c>
      <c r="G91" s="108">
        <f t="shared" si="27"/>
        <v>0</v>
      </c>
      <c r="H91" s="108">
        <f t="shared" si="27"/>
        <v>0</v>
      </c>
      <c r="I91" s="108">
        <f t="shared" si="27"/>
        <v>0</v>
      </c>
      <c r="J91" s="109">
        <f t="shared" si="26"/>
        <v>0</v>
      </c>
    </row>
    <row r="92" spans="1:10" x14ac:dyDescent="0.25">
      <c r="A92" s="163"/>
      <c r="B92" s="44">
        <f t="shared" si="24"/>
        <v>-2</v>
      </c>
      <c r="C92" s="108">
        <f t="shared" ref="C92:I92" si="28">C68+C74+C80+C86</f>
        <v>0</v>
      </c>
      <c r="D92" s="108">
        <f t="shared" si="28"/>
        <v>0</v>
      </c>
      <c r="E92" s="108">
        <f t="shared" si="28"/>
        <v>0</v>
      </c>
      <c r="F92" s="108">
        <f t="shared" si="28"/>
        <v>0</v>
      </c>
      <c r="G92" s="108">
        <f t="shared" si="28"/>
        <v>0</v>
      </c>
      <c r="H92" s="108">
        <f t="shared" si="28"/>
        <v>0</v>
      </c>
      <c r="I92" s="108">
        <f t="shared" si="28"/>
        <v>0</v>
      </c>
      <c r="J92" s="109">
        <f t="shared" si="26"/>
        <v>0</v>
      </c>
    </row>
    <row r="93" spans="1:10" x14ac:dyDescent="0.25">
      <c r="A93" s="163"/>
      <c r="B93" s="44">
        <f t="shared" si="24"/>
        <v>-1</v>
      </c>
      <c r="C93" s="108">
        <f t="shared" ref="C93:I93" si="29">C69+C75+C81+C87</f>
        <v>0</v>
      </c>
      <c r="D93" s="108">
        <f t="shared" si="29"/>
        <v>0</v>
      </c>
      <c r="E93" s="108">
        <f t="shared" si="29"/>
        <v>0</v>
      </c>
      <c r="F93" s="108">
        <f t="shared" si="29"/>
        <v>0</v>
      </c>
      <c r="G93" s="108">
        <f t="shared" si="29"/>
        <v>0</v>
      </c>
      <c r="H93" s="108">
        <f t="shared" si="29"/>
        <v>0</v>
      </c>
      <c r="I93" s="108">
        <f t="shared" si="29"/>
        <v>0</v>
      </c>
      <c r="J93" s="109">
        <f t="shared" si="26"/>
        <v>0</v>
      </c>
    </row>
    <row r="94" spans="1:10" x14ac:dyDescent="0.25">
      <c r="A94" s="163"/>
      <c r="B94" s="163"/>
      <c r="C94" s="108"/>
      <c r="D94" s="108"/>
      <c r="E94" s="108"/>
      <c r="F94" s="108"/>
      <c r="G94" s="108"/>
      <c r="H94" s="108"/>
      <c r="I94" s="108"/>
      <c r="J94" s="108"/>
    </row>
    <row r="95" spans="1:10" s="95" customFormat="1" ht="13.5" customHeight="1" x14ac:dyDescent="0.2">
      <c r="A95" s="175" t="s">
        <v>347</v>
      </c>
      <c r="B95" s="12">
        <f>A12</f>
        <v>-5</v>
      </c>
      <c r="C95" s="13">
        <f>IFERROR(C89/D12*100,0)</f>
        <v>0</v>
      </c>
      <c r="D95" s="13">
        <f>IFERROR(D89/D12*100,0)</f>
        <v>0</v>
      </c>
      <c r="E95" s="13">
        <f>IFERROR(E89/D12*100,0)</f>
        <v>0</v>
      </c>
      <c r="F95" s="13">
        <f>IFERROR(F89/D12*100,0)</f>
        <v>0</v>
      </c>
      <c r="G95" s="13">
        <f>IFERROR(G89/D12*100,0)</f>
        <v>0</v>
      </c>
      <c r="H95" s="13">
        <f>IFERROR(H89/D12*100,0)</f>
        <v>0</v>
      </c>
      <c r="I95" s="13">
        <f>IFERROR(I89/D12*100,0)</f>
        <v>0</v>
      </c>
      <c r="J95" s="108">
        <f t="shared" si="26"/>
        <v>0</v>
      </c>
    </row>
    <row r="96" spans="1:10" s="95" customFormat="1" ht="13.5" customHeight="1" x14ac:dyDescent="0.2">
      <c r="A96" s="176"/>
      <c r="B96" s="12">
        <f t="shared" ref="B96:B99" si="30">A13</f>
        <v>-4</v>
      </c>
      <c r="C96" s="13">
        <f t="shared" ref="C96:C99" si="31">IFERROR(C90/D13*100,0)</f>
        <v>0</v>
      </c>
      <c r="D96" s="13">
        <f t="shared" ref="D96:D99" si="32">IFERROR(D90/D13*100,0)</f>
        <v>0</v>
      </c>
      <c r="E96" s="13">
        <f t="shared" ref="E96:E99" si="33">IFERROR(E90/D13*100,0)</f>
        <v>0</v>
      </c>
      <c r="F96" s="13">
        <f t="shared" ref="F96:F99" si="34">IFERROR(F90/D13*100,0)</f>
        <v>0</v>
      </c>
      <c r="G96" s="13">
        <f t="shared" ref="G96:G99" si="35">IFERROR(G90/D13*100,0)</f>
        <v>0</v>
      </c>
      <c r="H96" s="13">
        <f t="shared" ref="H96:H99" si="36">IFERROR(H90/D13*100,0)</f>
        <v>0</v>
      </c>
      <c r="I96" s="13">
        <f t="shared" ref="I96:I99" si="37">IFERROR(I90/D13*100,0)</f>
        <v>0</v>
      </c>
      <c r="J96" s="108">
        <f t="shared" si="26"/>
        <v>0</v>
      </c>
    </row>
    <row r="97" spans="1:10" s="95" customFormat="1" ht="13.5" customHeight="1" x14ac:dyDescent="0.2">
      <c r="A97" s="176"/>
      <c r="B97" s="12">
        <f t="shared" si="30"/>
        <v>-3</v>
      </c>
      <c r="C97" s="13">
        <f t="shared" si="31"/>
        <v>0</v>
      </c>
      <c r="D97" s="13">
        <f t="shared" si="32"/>
        <v>0</v>
      </c>
      <c r="E97" s="13">
        <f t="shared" si="33"/>
        <v>0</v>
      </c>
      <c r="F97" s="13">
        <f t="shared" si="34"/>
        <v>0</v>
      </c>
      <c r="G97" s="13">
        <f t="shared" si="35"/>
        <v>0</v>
      </c>
      <c r="H97" s="13">
        <f t="shared" si="36"/>
        <v>0</v>
      </c>
      <c r="I97" s="13">
        <f t="shared" si="37"/>
        <v>0</v>
      </c>
      <c r="J97" s="108">
        <f t="shared" si="26"/>
        <v>0</v>
      </c>
    </row>
    <row r="98" spans="1:10" s="95" customFormat="1" ht="13.5" customHeight="1" x14ac:dyDescent="0.2">
      <c r="A98" s="176"/>
      <c r="B98" s="12">
        <f t="shared" si="30"/>
        <v>-2</v>
      </c>
      <c r="C98" s="13">
        <f t="shared" si="31"/>
        <v>0</v>
      </c>
      <c r="D98" s="13">
        <f t="shared" si="32"/>
        <v>0</v>
      </c>
      <c r="E98" s="13">
        <f t="shared" si="33"/>
        <v>0</v>
      </c>
      <c r="F98" s="13">
        <f t="shared" si="34"/>
        <v>0</v>
      </c>
      <c r="G98" s="13">
        <f t="shared" si="35"/>
        <v>0</v>
      </c>
      <c r="H98" s="13">
        <f t="shared" si="36"/>
        <v>0</v>
      </c>
      <c r="I98" s="13">
        <f t="shared" si="37"/>
        <v>0</v>
      </c>
      <c r="J98" s="108">
        <f t="shared" si="26"/>
        <v>0</v>
      </c>
    </row>
    <row r="99" spans="1:10" s="95" customFormat="1" ht="12.75" x14ac:dyDescent="0.2">
      <c r="A99" s="177"/>
      <c r="B99" s="12">
        <f t="shared" si="30"/>
        <v>-1</v>
      </c>
      <c r="C99" s="13">
        <f t="shared" si="31"/>
        <v>0</v>
      </c>
      <c r="D99" s="13">
        <f t="shared" si="32"/>
        <v>0</v>
      </c>
      <c r="E99" s="13">
        <f t="shared" si="33"/>
        <v>0</v>
      </c>
      <c r="F99" s="13">
        <f t="shared" si="34"/>
        <v>0</v>
      </c>
      <c r="G99" s="13">
        <f t="shared" si="35"/>
        <v>0</v>
      </c>
      <c r="H99" s="13">
        <f t="shared" si="36"/>
        <v>0</v>
      </c>
      <c r="I99" s="13">
        <f t="shared" si="37"/>
        <v>0</v>
      </c>
      <c r="J99" s="108">
        <f t="shared" si="26"/>
        <v>0</v>
      </c>
    </row>
    <row r="101" spans="1:10" ht="13.5" customHeight="1" x14ac:dyDescent="0.25">
      <c r="A101" s="179" t="s">
        <v>26</v>
      </c>
      <c r="B101" s="181" t="s">
        <v>6</v>
      </c>
      <c r="C101" s="183" t="s">
        <v>34</v>
      </c>
      <c r="D101" s="184"/>
      <c r="E101" s="184"/>
      <c r="F101" s="184"/>
      <c r="G101" s="184"/>
      <c r="H101" s="184"/>
      <c r="I101" s="184"/>
      <c r="J101" s="185"/>
    </row>
    <row r="102" spans="1:10" ht="13.5" customHeight="1" x14ac:dyDescent="0.25">
      <c r="A102" s="180"/>
      <c r="B102" s="182"/>
      <c r="C102" s="44" t="s">
        <v>18</v>
      </c>
      <c r="D102" s="44" t="s">
        <v>19</v>
      </c>
      <c r="E102" s="44" t="s">
        <v>20</v>
      </c>
      <c r="F102" s="44" t="s">
        <v>21</v>
      </c>
      <c r="G102" s="44" t="s">
        <v>22</v>
      </c>
      <c r="H102" s="44" t="s">
        <v>23</v>
      </c>
      <c r="I102" s="44" t="s">
        <v>24</v>
      </c>
      <c r="J102" s="44" t="s">
        <v>25</v>
      </c>
    </row>
    <row r="103" spans="1:10" ht="13.5" customHeight="1" x14ac:dyDescent="0.25">
      <c r="A103" s="164" t="s">
        <v>27</v>
      </c>
      <c r="B103" s="44">
        <f>A12</f>
        <v>-5</v>
      </c>
      <c r="C103" s="108">
        <f>IFERROR(C33/C65*1000,0)</f>
        <v>0</v>
      </c>
      <c r="D103" s="108">
        <f t="shared" ref="D103:I103" si="38">IFERROR(D33/D65*1000,0)</f>
        <v>0</v>
      </c>
      <c r="E103" s="108">
        <f t="shared" si="38"/>
        <v>0</v>
      </c>
      <c r="F103" s="108">
        <f t="shared" si="38"/>
        <v>0</v>
      </c>
      <c r="G103" s="108">
        <f t="shared" si="38"/>
        <v>0</v>
      </c>
      <c r="H103" s="108">
        <f t="shared" si="38"/>
        <v>0</v>
      </c>
      <c r="I103" s="108">
        <f t="shared" si="38"/>
        <v>0</v>
      </c>
      <c r="J103" s="108">
        <f>SUM(C103:I103)/7</f>
        <v>0</v>
      </c>
    </row>
    <row r="104" spans="1:10" x14ac:dyDescent="0.25">
      <c r="A104" s="164"/>
      <c r="B104" s="44">
        <f t="shared" ref="B104:B107" si="39">A13</f>
        <v>-4</v>
      </c>
      <c r="C104" s="108">
        <f>IFERROR(C34/C66*1000,0)</f>
        <v>0</v>
      </c>
      <c r="D104" s="108">
        <f t="shared" ref="D104:I107" si="40">IFERROR(D34/D66*1000,0)</f>
        <v>0</v>
      </c>
      <c r="E104" s="108">
        <f t="shared" si="40"/>
        <v>0</v>
      </c>
      <c r="F104" s="108">
        <f t="shared" si="40"/>
        <v>0</v>
      </c>
      <c r="G104" s="108">
        <f t="shared" si="40"/>
        <v>0</v>
      </c>
      <c r="H104" s="108">
        <f t="shared" si="40"/>
        <v>0</v>
      </c>
      <c r="I104" s="108">
        <f t="shared" si="40"/>
        <v>0</v>
      </c>
      <c r="J104" s="108">
        <f t="shared" ref="J104:J107" si="41">SUM(C104:I104)/7</f>
        <v>0</v>
      </c>
    </row>
    <row r="105" spans="1:10" x14ac:dyDescent="0.25">
      <c r="A105" s="164"/>
      <c r="B105" s="44">
        <f t="shared" si="39"/>
        <v>-3</v>
      </c>
      <c r="C105" s="108">
        <f>IFERROR(C35/C67*1000,0)</f>
        <v>0</v>
      </c>
      <c r="D105" s="108">
        <f t="shared" si="40"/>
        <v>0</v>
      </c>
      <c r="E105" s="108">
        <f t="shared" si="40"/>
        <v>0</v>
      </c>
      <c r="F105" s="108">
        <f t="shared" si="40"/>
        <v>0</v>
      </c>
      <c r="G105" s="108">
        <f t="shared" si="40"/>
        <v>0</v>
      </c>
      <c r="H105" s="108">
        <f t="shared" si="40"/>
        <v>0</v>
      </c>
      <c r="I105" s="108">
        <f t="shared" si="40"/>
        <v>0</v>
      </c>
      <c r="J105" s="108">
        <f t="shared" si="41"/>
        <v>0</v>
      </c>
    </row>
    <row r="106" spans="1:10" x14ac:dyDescent="0.25">
      <c r="A106" s="164"/>
      <c r="B106" s="44">
        <f t="shared" si="39"/>
        <v>-2</v>
      </c>
      <c r="C106" s="108">
        <f>IFERROR(C36/C68*1000,0)</f>
        <v>0</v>
      </c>
      <c r="D106" s="108">
        <f t="shared" si="40"/>
        <v>0</v>
      </c>
      <c r="E106" s="108">
        <f t="shared" si="40"/>
        <v>0</v>
      </c>
      <c r="F106" s="108">
        <f t="shared" si="40"/>
        <v>0</v>
      </c>
      <c r="G106" s="108">
        <f t="shared" si="40"/>
        <v>0</v>
      </c>
      <c r="H106" s="108">
        <f t="shared" si="40"/>
        <v>0</v>
      </c>
      <c r="I106" s="108">
        <f t="shared" si="40"/>
        <v>0</v>
      </c>
      <c r="J106" s="108">
        <f t="shared" si="41"/>
        <v>0</v>
      </c>
    </row>
    <row r="107" spans="1:10" x14ac:dyDescent="0.25">
      <c r="A107" s="164"/>
      <c r="B107" s="44">
        <f t="shared" si="39"/>
        <v>-1</v>
      </c>
      <c r="C107" s="108">
        <f>IFERROR(C37/C69*1000,0)</f>
        <v>0</v>
      </c>
      <c r="D107" s="108">
        <f t="shared" si="40"/>
        <v>0</v>
      </c>
      <c r="E107" s="108">
        <f t="shared" si="40"/>
        <v>0</v>
      </c>
      <c r="F107" s="108">
        <f t="shared" si="40"/>
        <v>0</v>
      </c>
      <c r="G107" s="108">
        <f t="shared" si="40"/>
        <v>0</v>
      </c>
      <c r="H107" s="108">
        <f t="shared" si="40"/>
        <v>0</v>
      </c>
      <c r="I107" s="108">
        <f t="shared" si="40"/>
        <v>0</v>
      </c>
      <c r="J107" s="108">
        <f t="shared" si="41"/>
        <v>0</v>
      </c>
    </row>
    <row r="108" spans="1:10" x14ac:dyDescent="0.25">
      <c r="A108" s="186" t="s">
        <v>344</v>
      </c>
      <c r="B108" s="163"/>
      <c r="C108" s="109">
        <f>((C104-C103)+(C105-C104)+(C106-C105)+(C107-C106))/4</f>
        <v>0</v>
      </c>
      <c r="D108" s="109">
        <f>((D104-D103)+(D105-D104)+(D106-D105)+(D107-D106))/4</f>
        <v>0</v>
      </c>
      <c r="E108" s="109">
        <f t="shared" ref="E108:J108" si="42">((E104-E103)+(E105-E104)+(E106-E105)+(E107-E106))/4</f>
        <v>0</v>
      </c>
      <c r="F108" s="109">
        <f t="shared" si="42"/>
        <v>0</v>
      </c>
      <c r="G108" s="109">
        <f t="shared" si="42"/>
        <v>0</v>
      </c>
      <c r="H108" s="109">
        <f t="shared" si="42"/>
        <v>0</v>
      </c>
      <c r="I108" s="109">
        <f t="shared" si="42"/>
        <v>0</v>
      </c>
      <c r="J108" s="109">
        <f t="shared" si="42"/>
        <v>0</v>
      </c>
    </row>
    <row r="109" spans="1:10" x14ac:dyDescent="0.25">
      <c r="A109" s="165" t="s">
        <v>28</v>
      </c>
      <c r="B109" s="44">
        <f>A12</f>
        <v>-5</v>
      </c>
      <c r="C109" s="108">
        <f>IFERROR(C39/C71*1000,0)</f>
        <v>0</v>
      </c>
      <c r="D109" s="108">
        <f t="shared" ref="D109:I109" si="43">IFERROR(D39/D71*1000,0)</f>
        <v>0</v>
      </c>
      <c r="E109" s="108">
        <f t="shared" si="43"/>
        <v>0</v>
      </c>
      <c r="F109" s="108">
        <f t="shared" si="43"/>
        <v>0</v>
      </c>
      <c r="G109" s="108">
        <f t="shared" si="43"/>
        <v>0</v>
      </c>
      <c r="H109" s="108">
        <f t="shared" si="43"/>
        <v>0</v>
      </c>
      <c r="I109" s="108">
        <f t="shared" si="43"/>
        <v>0</v>
      </c>
      <c r="J109" s="108">
        <f>SUM(C109:I109)/7</f>
        <v>0</v>
      </c>
    </row>
    <row r="110" spans="1:10" x14ac:dyDescent="0.25">
      <c r="A110" s="165"/>
      <c r="B110" s="44">
        <f t="shared" ref="B110:B113" si="44">A13</f>
        <v>-4</v>
      </c>
      <c r="C110" s="108">
        <f t="shared" ref="C110:I110" si="45">IFERROR(C40/C72*1000,0)</f>
        <v>0</v>
      </c>
      <c r="D110" s="108">
        <f t="shared" si="45"/>
        <v>0</v>
      </c>
      <c r="E110" s="108">
        <f t="shared" si="45"/>
        <v>0</v>
      </c>
      <c r="F110" s="108">
        <f t="shared" si="45"/>
        <v>0</v>
      </c>
      <c r="G110" s="108">
        <f t="shared" si="45"/>
        <v>0</v>
      </c>
      <c r="H110" s="108">
        <f t="shared" si="45"/>
        <v>0</v>
      </c>
      <c r="I110" s="108">
        <f t="shared" si="45"/>
        <v>0</v>
      </c>
      <c r="J110" s="108">
        <f t="shared" ref="J110:J113" si="46">SUM(C110:I110)/7</f>
        <v>0</v>
      </c>
    </row>
    <row r="111" spans="1:10" x14ac:dyDescent="0.25">
      <c r="A111" s="165"/>
      <c r="B111" s="44">
        <f t="shared" si="44"/>
        <v>-3</v>
      </c>
      <c r="C111" s="108">
        <f t="shared" ref="C111:I111" si="47">IFERROR(C41/C73*1000,0)</f>
        <v>0</v>
      </c>
      <c r="D111" s="108">
        <f t="shared" si="47"/>
        <v>0</v>
      </c>
      <c r="E111" s="108">
        <f t="shared" si="47"/>
        <v>0</v>
      </c>
      <c r="F111" s="108">
        <f t="shared" si="47"/>
        <v>0</v>
      </c>
      <c r="G111" s="108">
        <f t="shared" si="47"/>
        <v>0</v>
      </c>
      <c r="H111" s="108">
        <f t="shared" si="47"/>
        <v>0</v>
      </c>
      <c r="I111" s="108">
        <f t="shared" si="47"/>
        <v>0</v>
      </c>
      <c r="J111" s="108">
        <f t="shared" si="46"/>
        <v>0</v>
      </c>
    </row>
    <row r="112" spans="1:10" x14ac:dyDescent="0.25">
      <c r="A112" s="165"/>
      <c r="B112" s="44">
        <f t="shared" si="44"/>
        <v>-2</v>
      </c>
      <c r="C112" s="108">
        <f t="shared" ref="C112:I112" si="48">IFERROR(C42/C74*1000,0)</f>
        <v>0</v>
      </c>
      <c r="D112" s="108">
        <f t="shared" si="48"/>
        <v>0</v>
      </c>
      <c r="E112" s="108">
        <f t="shared" si="48"/>
        <v>0</v>
      </c>
      <c r="F112" s="108">
        <f t="shared" si="48"/>
        <v>0</v>
      </c>
      <c r="G112" s="108">
        <f t="shared" si="48"/>
        <v>0</v>
      </c>
      <c r="H112" s="108">
        <f t="shared" si="48"/>
        <v>0</v>
      </c>
      <c r="I112" s="108">
        <f t="shared" si="48"/>
        <v>0</v>
      </c>
      <c r="J112" s="108">
        <f t="shared" si="46"/>
        <v>0</v>
      </c>
    </row>
    <row r="113" spans="1:10" x14ac:dyDescent="0.25">
      <c r="A113" s="165"/>
      <c r="B113" s="44">
        <f t="shared" si="44"/>
        <v>-1</v>
      </c>
      <c r="C113" s="108">
        <f t="shared" ref="C113:I113" si="49">IFERROR(C43/C75*1000,0)</f>
        <v>0</v>
      </c>
      <c r="D113" s="108">
        <f t="shared" si="49"/>
        <v>0</v>
      </c>
      <c r="E113" s="108">
        <f t="shared" si="49"/>
        <v>0</v>
      </c>
      <c r="F113" s="108">
        <f t="shared" si="49"/>
        <v>0</v>
      </c>
      <c r="G113" s="108">
        <f t="shared" si="49"/>
        <v>0</v>
      </c>
      <c r="H113" s="108">
        <f t="shared" si="49"/>
        <v>0</v>
      </c>
      <c r="I113" s="108">
        <f t="shared" si="49"/>
        <v>0</v>
      </c>
      <c r="J113" s="108">
        <f t="shared" si="46"/>
        <v>0</v>
      </c>
    </row>
    <row r="114" spans="1:10" x14ac:dyDescent="0.25">
      <c r="A114" s="186" t="s">
        <v>344</v>
      </c>
      <c r="B114" s="163"/>
      <c r="C114" s="109">
        <f>((C110-C109)+(C111-C110)+(C112-C111)+(C113-C112))/4</f>
        <v>0</v>
      </c>
      <c r="D114" s="109">
        <f t="shared" ref="D114:J114" si="50">((D110-D109)+(D111-D110)+(D112-D111)+(D113-D112))/4</f>
        <v>0</v>
      </c>
      <c r="E114" s="109">
        <f t="shared" si="50"/>
        <v>0</v>
      </c>
      <c r="F114" s="109">
        <f t="shared" si="50"/>
        <v>0</v>
      </c>
      <c r="G114" s="109">
        <f t="shared" si="50"/>
        <v>0</v>
      </c>
      <c r="H114" s="109">
        <f t="shared" si="50"/>
        <v>0</v>
      </c>
      <c r="I114" s="109">
        <f t="shared" si="50"/>
        <v>0</v>
      </c>
      <c r="J114" s="109">
        <f t="shared" si="50"/>
        <v>0</v>
      </c>
    </row>
    <row r="115" spans="1:10" x14ac:dyDescent="0.25">
      <c r="A115" s="165" t="s">
        <v>29</v>
      </c>
      <c r="B115" s="44">
        <f>A12</f>
        <v>-5</v>
      </c>
      <c r="C115" s="108">
        <f t="shared" ref="C115:I115" si="51">IFERROR(C45/C77*1000,0)</f>
        <v>0</v>
      </c>
      <c r="D115" s="108">
        <f t="shared" si="51"/>
        <v>0</v>
      </c>
      <c r="E115" s="108">
        <f t="shared" si="51"/>
        <v>0</v>
      </c>
      <c r="F115" s="108">
        <f t="shared" si="51"/>
        <v>0</v>
      </c>
      <c r="G115" s="108">
        <f t="shared" si="51"/>
        <v>0</v>
      </c>
      <c r="H115" s="108">
        <f t="shared" si="51"/>
        <v>0</v>
      </c>
      <c r="I115" s="108">
        <f t="shared" si="51"/>
        <v>0</v>
      </c>
      <c r="J115" s="108">
        <f>SUM(C115:I115)/7</f>
        <v>0</v>
      </c>
    </row>
    <row r="116" spans="1:10" x14ac:dyDescent="0.25">
      <c r="A116" s="165"/>
      <c r="B116" s="44">
        <f t="shared" ref="B116:B119" si="52">A13</f>
        <v>-4</v>
      </c>
      <c r="C116" s="108">
        <f t="shared" ref="C116:I116" si="53">IFERROR(C46/C78*1000,0)</f>
        <v>0</v>
      </c>
      <c r="D116" s="108">
        <f t="shared" si="53"/>
        <v>0</v>
      </c>
      <c r="E116" s="108">
        <f t="shared" si="53"/>
        <v>0</v>
      </c>
      <c r="F116" s="108">
        <f t="shared" si="53"/>
        <v>0</v>
      </c>
      <c r="G116" s="108">
        <f t="shared" si="53"/>
        <v>0</v>
      </c>
      <c r="H116" s="108">
        <f t="shared" si="53"/>
        <v>0</v>
      </c>
      <c r="I116" s="108">
        <f t="shared" si="53"/>
        <v>0</v>
      </c>
      <c r="J116" s="108">
        <f t="shared" ref="J116:J119" si="54">SUM(C116:I116)/7</f>
        <v>0</v>
      </c>
    </row>
    <row r="117" spans="1:10" x14ac:dyDescent="0.25">
      <c r="A117" s="165"/>
      <c r="B117" s="44">
        <f t="shared" si="52"/>
        <v>-3</v>
      </c>
      <c r="C117" s="108">
        <f t="shared" ref="C117:I117" si="55">IFERROR(C47/C79*1000,0)</f>
        <v>0</v>
      </c>
      <c r="D117" s="108">
        <f t="shared" si="55"/>
        <v>0</v>
      </c>
      <c r="E117" s="108">
        <f t="shared" si="55"/>
        <v>0</v>
      </c>
      <c r="F117" s="108">
        <f t="shared" si="55"/>
        <v>0</v>
      </c>
      <c r="G117" s="108">
        <f t="shared" si="55"/>
        <v>0</v>
      </c>
      <c r="H117" s="108">
        <f t="shared" si="55"/>
        <v>0</v>
      </c>
      <c r="I117" s="108">
        <f t="shared" si="55"/>
        <v>0</v>
      </c>
      <c r="J117" s="108">
        <f t="shared" si="54"/>
        <v>0</v>
      </c>
    </row>
    <row r="118" spans="1:10" x14ac:dyDescent="0.25">
      <c r="A118" s="165"/>
      <c r="B118" s="44">
        <f t="shared" si="52"/>
        <v>-2</v>
      </c>
      <c r="C118" s="108">
        <f t="shared" ref="C118:I118" si="56">IFERROR(C48/C80*1000,0)</f>
        <v>0</v>
      </c>
      <c r="D118" s="108">
        <f t="shared" si="56"/>
        <v>0</v>
      </c>
      <c r="E118" s="108">
        <f t="shared" si="56"/>
        <v>0</v>
      </c>
      <c r="F118" s="108">
        <f t="shared" si="56"/>
        <v>0</v>
      </c>
      <c r="G118" s="108">
        <f t="shared" si="56"/>
        <v>0</v>
      </c>
      <c r="H118" s="108">
        <f t="shared" si="56"/>
        <v>0</v>
      </c>
      <c r="I118" s="108">
        <f t="shared" si="56"/>
        <v>0</v>
      </c>
      <c r="J118" s="108">
        <f t="shared" si="54"/>
        <v>0</v>
      </c>
    </row>
    <row r="119" spans="1:10" x14ac:dyDescent="0.25">
      <c r="A119" s="165"/>
      <c r="B119" s="44">
        <f t="shared" si="52"/>
        <v>-1</v>
      </c>
      <c r="C119" s="108">
        <f t="shared" ref="C119:I119" si="57">IFERROR(C49/C81*1000,0)</f>
        <v>0</v>
      </c>
      <c r="D119" s="108">
        <f t="shared" si="57"/>
        <v>0</v>
      </c>
      <c r="E119" s="108">
        <f t="shared" si="57"/>
        <v>0</v>
      </c>
      <c r="F119" s="108">
        <f t="shared" si="57"/>
        <v>0</v>
      </c>
      <c r="G119" s="108">
        <f t="shared" si="57"/>
        <v>0</v>
      </c>
      <c r="H119" s="108">
        <f t="shared" si="57"/>
        <v>0</v>
      </c>
      <c r="I119" s="108">
        <f t="shared" si="57"/>
        <v>0</v>
      </c>
      <c r="J119" s="108">
        <f t="shared" si="54"/>
        <v>0</v>
      </c>
    </row>
    <row r="120" spans="1:10" x14ac:dyDescent="0.25">
      <c r="A120" s="186" t="s">
        <v>344</v>
      </c>
      <c r="B120" s="163"/>
      <c r="C120" s="109">
        <f>((C116-C115)+(C117-C116)+(C118-C117)+(C119-C118))/4</f>
        <v>0</v>
      </c>
      <c r="D120" s="109">
        <f t="shared" ref="D120:J120" si="58">((D116-D115)+(D117-D116)+(D118-D117)+(D119-D118))/4</f>
        <v>0</v>
      </c>
      <c r="E120" s="109">
        <f t="shared" si="58"/>
        <v>0</v>
      </c>
      <c r="F120" s="109">
        <f t="shared" si="58"/>
        <v>0</v>
      </c>
      <c r="G120" s="109">
        <f t="shared" si="58"/>
        <v>0</v>
      </c>
      <c r="H120" s="109">
        <f t="shared" si="58"/>
        <v>0</v>
      </c>
      <c r="I120" s="109">
        <f t="shared" si="58"/>
        <v>0</v>
      </c>
      <c r="J120" s="109">
        <f t="shared" si="58"/>
        <v>0</v>
      </c>
    </row>
    <row r="121" spans="1:10" x14ac:dyDescent="0.25">
      <c r="A121" s="163" t="s">
        <v>30</v>
      </c>
      <c r="B121" s="44">
        <f>A12</f>
        <v>-5</v>
      </c>
      <c r="C121" s="108">
        <f t="shared" ref="C121:I121" si="59">IFERROR(C51/C83*1000,0)</f>
        <v>0</v>
      </c>
      <c r="D121" s="108">
        <f t="shared" si="59"/>
        <v>0</v>
      </c>
      <c r="E121" s="108">
        <f t="shared" si="59"/>
        <v>0</v>
      </c>
      <c r="F121" s="108">
        <f t="shared" si="59"/>
        <v>0</v>
      </c>
      <c r="G121" s="108">
        <f t="shared" si="59"/>
        <v>0</v>
      </c>
      <c r="H121" s="108">
        <f t="shared" si="59"/>
        <v>0</v>
      </c>
      <c r="I121" s="108">
        <f t="shared" si="59"/>
        <v>0</v>
      </c>
      <c r="J121" s="108">
        <f>SUM(C121:I121)/7</f>
        <v>0</v>
      </c>
    </row>
    <row r="122" spans="1:10" x14ac:dyDescent="0.25">
      <c r="A122" s="163"/>
      <c r="B122" s="44">
        <f t="shared" ref="B122:B125" si="60">A13</f>
        <v>-4</v>
      </c>
      <c r="C122" s="108">
        <f t="shared" ref="C122:I122" si="61">IFERROR(C52/C84*1000,0)</f>
        <v>0</v>
      </c>
      <c r="D122" s="108">
        <f t="shared" si="61"/>
        <v>0</v>
      </c>
      <c r="E122" s="108">
        <f t="shared" si="61"/>
        <v>0</v>
      </c>
      <c r="F122" s="108">
        <f t="shared" si="61"/>
        <v>0</v>
      </c>
      <c r="G122" s="108">
        <f t="shared" si="61"/>
        <v>0</v>
      </c>
      <c r="H122" s="108">
        <f t="shared" si="61"/>
        <v>0</v>
      </c>
      <c r="I122" s="108">
        <f t="shared" si="61"/>
        <v>0</v>
      </c>
      <c r="J122" s="108">
        <f t="shared" ref="J122:J125" si="62">SUM(C122:I122)/7</f>
        <v>0</v>
      </c>
    </row>
    <row r="123" spans="1:10" x14ac:dyDescent="0.25">
      <c r="A123" s="163"/>
      <c r="B123" s="44">
        <f t="shared" si="60"/>
        <v>-3</v>
      </c>
      <c r="C123" s="108">
        <f t="shared" ref="C123:I123" si="63">IFERROR(C53/C85*1000,0)</f>
        <v>0</v>
      </c>
      <c r="D123" s="108">
        <f t="shared" si="63"/>
        <v>0</v>
      </c>
      <c r="E123" s="108">
        <f t="shared" si="63"/>
        <v>0</v>
      </c>
      <c r="F123" s="108">
        <f t="shared" si="63"/>
        <v>0</v>
      </c>
      <c r="G123" s="108">
        <f t="shared" si="63"/>
        <v>0</v>
      </c>
      <c r="H123" s="108">
        <f t="shared" si="63"/>
        <v>0</v>
      </c>
      <c r="I123" s="108">
        <f t="shared" si="63"/>
        <v>0</v>
      </c>
      <c r="J123" s="108">
        <f t="shared" si="62"/>
        <v>0</v>
      </c>
    </row>
    <row r="124" spans="1:10" x14ac:dyDescent="0.25">
      <c r="A124" s="163"/>
      <c r="B124" s="44">
        <f t="shared" si="60"/>
        <v>-2</v>
      </c>
      <c r="C124" s="108">
        <f t="shared" ref="C124:I124" si="64">IFERROR(C54/C86*1000,0)</f>
        <v>0</v>
      </c>
      <c r="D124" s="108">
        <f t="shared" si="64"/>
        <v>0</v>
      </c>
      <c r="E124" s="108">
        <f t="shared" si="64"/>
        <v>0</v>
      </c>
      <c r="F124" s="108">
        <f t="shared" si="64"/>
        <v>0</v>
      </c>
      <c r="G124" s="108">
        <f t="shared" si="64"/>
        <v>0</v>
      </c>
      <c r="H124" s="108">
        <f t="shared" si="64"/>
        <v>0</v>
      </c>
      <c r="I124" s="108">
        <f t="shared" si="64"/>
        <v>0</v>
      </c>
      <c r="J124" s="108">
        <f t="shared" si="62"/>
        <v>0</v>
      </c>
    </row>
    <row r="125" spans="1:10" x14ac:dyDescent="0.25">
      <c r="A125" s="163"/>
      <c r="B125" s="44">
        <f t="shared" si="60"/>
        <v>-1</v>
      </c>
      <c r="C125" s="108">
        <f t="shared" ref="C125:I125" si="65">IFERROR(C55/C87*1000,0)</f>
        <v>0</v>
      </c>
      <c r="D125" s="108">
        <f t="shared" si="65"/>
        <v>0</v>
      </c>
      <c r="E125" s="108">
        <f t="shared" si="65"/>
        <v>0</v>
      </c>
      <c r="F125" s="108">
        <f t="shared" si="65"/>
        <v>0</v>
      </c>
      <c r="G125" s="108">
        <f t="shared" si="65"/>
        <v>0</v>
      </c>
      <c r="H125" s="108">
        <f t="shared" si="65"/>
        <v>0</v>
      </c>
      <c r="I125" s="108">
        <f t="shared" si="65"/>
        <v>0</v>
      </c>
      <c r="J125" s="108">
        <f t="shared" si="62"/>
        <v>0</v>
      </c>
    </row>
    <row r="126" spans="1:10" x14ac:dyDescent="0.25">
      <c r="A126" s="186" t="s">
        <v>344</v>
      </c>
      <c r="B126" s="163"/>
      <c r="C126" s="109">
        <f>((C122-C121)+(C123-C122)+(C124-C123)+(C125-C124))/4</f>
        <v>0</v>
      </c>
      <c r="D126" s="109">
        <f t="shared" ref="D126:J126" si="66">((D122-D121)+(D123-D122)+(D124-D123)+(D125-D124))/4</f>
        <v>0</v>
      </c>
      <c r="E126" s="109">
        <f t="shared" si="66"/>
        <v>0</v>
      </c>
      <c r="F126" s="109">
        <f t="shared" si="66"/>
        <v>0</v>
      </c>
      <c r="G126" s="109">
        <f t="shared" si="66"/>
        <v>0</v>
      </c>
      <c r="H126" s="109">
        <f t="shared" si="66"/>
        <v>0</v>
      </c>
      <c r="I126" s="109">
        <f t="shared" si="66"/>
        <v>0</v>
      </c>
      <c r="J126" s="109">
        <f t="shared" si="66"/>
        <v>0</v>
      </c>
    </row>
    <row r="127" spans="1:10" x14ac:dyDescent="0.25">
      <c r="A127" s="163" t="s">
        <v>31</v>
      </c>
      <c r="B127" s="44">
        <f>A12</f>
        <v>-5</v>
      </c>
      <c r="C127" s="108">
        <f>(C103+C109+C115+C121)/4</f>
        <v>0</v>
      </c>
      <c r="D127" s="108">
        <f t="shared" ref="D127:I127" si="67">(D103+D109+D115+D121)/4</f>
        <v>0</v>
      </c>
      <c r="E127" s="108">
        <f t="shared" si="67"/>
        <v>0</v>
      </c>
      <c r="F127" s="108">
        <f t="shared" si="67"/>
        <v>0</v>
      </c>
      <c r="G127" s="108">
        <f t="shared" si="67"/>
        <v>0</v>
      </c>
      <c r="H127" s="108">
        <f t="shared" si="67"/>
        <v>0</v>
      </c>
      <c r="I127" s="108">
        <f t="shared" si="67"/>
        <v>0</v>
      </c>
      <c r="J127" s="108">
        <f>SUM(C127:I127)/7</f>
        <v>0</v>
      </c>
    </row>
    <row r="128" spans="1:10" x14ac:dyDescent="0.25">
      <c r="A128" s="163"/>
      <c r="B128" s="44">
        <f t="shared" ref="B128:B131" si="68">A13</f>
        <v>-4</v>
      </c>
      <c r="C128" s="108">
        <f t="shared" ref="C128:I128" si="69">(C104+C110+C116+C122)/4</f>
        <v>0</v>
      </c>
      <c r="D128" s="108">
        <f t="shared" si="69"/>
        <v>0</v>
      </c>
      <c r="E128" s="108">
        <f t="shared" si="69"/>
        <v>0</v>
      </c>
      <c r="F128" s="108">
        <f t="shared" si="69"/>
        <v>0</v>
      </c>
      <c r="G128" s="108">
        <f t="shared" si="69"/>
        <v>0</v>
      </c>
      <c r="H128" s="108">
        <f t="shared" si="69"/>
        <v>0</v>
      </c>
      <c r="I128" s="108">
        <f t="shared" si="69"/>
        <v>0</v>
      </c>
      <c r="J128" s="108">
        <f t="shared" ref="J128:J131" si="70">SUM(C128:I128)/7</f>
        <v>0</v>
      </c>
    </row>
    <row r="129" spans="1:13" x14ac:dyDescent="0.25">
      <c r="A129" s="163"/>
      <c r="B129" s="44">
        <f t="shared" si="68"/>
        <v>-3</v>
      </c>
      <c r="C129" s="108">
        <f t="shared" ref="C129:I129" si="71">(C105+C111+C117+C123)/4</f>
        <v>0</v>
      </c>
      <c r="D129" s="108">
        <f t="shared" si="71"/>
        <v>0</v>
      </c>
      <c r="E129" s="108">
        <f t="shared" si="71"/>
        <v>0</v>
      </c>
      <c r="F129" s="108">
        <f t="shared" si="71"/>
        <v>0</v>
      </c>
      <c r="G129" s="108">
        <f t="shared" si="71"/>
        <v>0</v>
      </c>
      <c r="H129" s="108">
        <f t="shared" si="71"/>
        <v>0</v>
      </c>
      <c r="I129" s="108">
        <f t="shared" si="71"/>
        <v>0</v>
      </c>
      <c r="J129" s="108">
        <f t="shared" si="70"/>
        <v>0</v>
      </c>
    </row>
    <row r="130" spans="1:13" x14ac:dyDescent="0.25">
      <c r="A130" s="163"/>
      <c r="B130" s="44">
        <f t="shared" si="68"/>
        <v>-2</v>
      </c>
      <c r="C130" s="108">
        <f t="shared" ref="C130:I130" si="72">(C106+C112+C118+C124)/4</f>
        <v>0</v>
      </c>
      <c r="D130" s="108">
        <f t="shared" si="72"/>
        <v>0</v>
      </c>
      <c r="E130" s="108">
        <f t="shared" si="72"/>
        <v>0</v>
      </c>
      <c r="F130" s="108">
        <f t="shared" si="72"/>
        <v>0</v>
      </c>
      <c r="G130" s="108">
        <f t="shared" si="72"/>
        <v>0</v>
      </c>
      <c r="H130" s="108">
        <f t="shared" si="72"/>
        <v>0</v>
      </c>
      <c r="I130" s="108">
        <f t="shared" si="72"/>
        <v>0</v>
      </c>
      <c r="J130" s="108">
        <f t="shared" si="70"/>
        <v>0</v>
      </c>
    </row>
    <row r="131" spans="1:13" x14ac:dyDescent="0.25">
      <c r="A131" s="163"/>
      <c r="B131" s="44">
        <f t="shared" si="68"/>
        <v>-1</v>
      </c>
      <c r="C131" s="108">
        <f t="shared" ref="C131:I131" si="73">(C107+C113+C119+C125)/4</f>
        <v>0</v>
      </c>
      <c r="D131" s="108">
        <f t="shared" si="73"/>
        <v>0</v>
      </c>
      <c r="E131" s="108">
        <f t="shared" si="73"/>
        <v>0</v>
      </c>
      <c r="F131" s="108">
        <f t="shared" si="73"/>
        <v>0</v>
      </c>
      <c r="G131" s="108">
        <f t="shared" si="73"/>
        <v>0</v>
      </c>
      <c r="H131" s="108">
        <f t="shared" si="73"/>
        <v>0</v>
      </c>
      <c r="I131" s="108">
        <f t="shared" si="73"/>
        <v>0</v>
      </c>
      <c r="J131" s="108">
        <f t="shared" si="70"/>
        <v>0</v>
      </c>
    </row>
    <row r="132" spans="1:13" x14ac:dyDescent="0.25">
      <c r="A132" s="186" t="s">
        <v>344</v>
      </c>
      <c r="B132" s="163"/>
      <c r="C132" s="109">
        <f>((C128-C127)+(C129-C128)+(C130-C129)+(C131-C130))/4</f>
        <v>0</v>
      </c>
      <c r="D132" s="109">
        <f t="shared" ref="D132:J132" si="74">((D128-D127)+(D129-D128)+(D130-D129)+(D131-D130))/4</f>
        <v>0</v>
      </c>
      <c r="E132" s="109">
        <f t="shared" si="74"/>
        <v>0</v>
      </c>
      <c r="F132" s="109">
        <f t="shared" si="74"/>
        <v>0</v>
      </c>
      <c r="G132" s="109">
        <f t="shared" si="74"/>
        <v>0</v>
      </c>
      <c r="H132" s="109">
        <f t="shared" si="74"/>
        <v>0</v>
      </c>
      <c r="I132" s="109">
        <f t="shared" si="74"/>
        <v>0</v>
      </c>
      <c r="J132" s="109">
        <f t="shared" si="74"/>
        <v>0</v>
      </c>
    </row>
    <row r="134" spans="1:13" x14ac:dyDescent="0.25">
      <c r="A134" s="187" t="s">
        <v>35</v>
      </c>
      <c r="B134" s="187"/>
      <c r="C134" s="187"/>
      <c r="D134" s="187"/>
      <c r="E134" s="187"/>
      <c r="F134" s="187"/>
      <c r="G134" s="187"/>
      <c r="H134" s="187"/>
      <c r="I134" s="187"/>
    </row>
    <row r="135" spans="1:13" ht="7.5" customHeight="1" x14ac:dyDescent="0.25"/>
    <row r="136" spans="1:13" x14ac:dyDescent="0.25">
      <c r="A136" s="163" t="s">
        <v>6</v>
      </c>
      <c r="B136" s="163" t="s">
        <v>37</v>
      </c>
      <c r="C136" s="163"/>
      <c r="D136" s="163"/>
      <c r="E136" s="163"/>
      <c r="F136" s="163"/>
      <c r="G136" s="163"/>
      <c r="H136" s="163"/>
      <c r="I136" s="163"/>
    </row>
    <row r="137" spans="1:13" ht="25.5" x14ac:dyDescent="0.25">
      <c r="A137" s="163"/>
      <c r="B137" s="44" t="s">
        <v>18</v>
      </c>
      <c r="C137" s="44" t="s">
        <v>19</v>
      </c>
      <c r="D137" s="44" t="s">
        <v>20</v>
      </c>
      <c r="E137" s="44" t="s">
        <v>21</v>
      </c>
      <c r="F137" s="44" t="s">
        <v>22</v>
      </c>
      <c r="G137" s="44" t="s">
        <v>23</v>
      </c>
      <c r="H137" s="44" t="s">
        <v>24</v>
      </c>
      <c r="I137" s="45" t="s">
        <v>36</v>
      </c>
    </row>
    <row r="138" spans="1:13" x14ac:dyDescent="0.25">
      <c r="A138" s="42">
        <f>A12</f>
        <v>-5</v>
      </c>
      <c r="B138" s="125"/>
      <c r="C138" s="125"/>
      <c r="D138" s="125"/>
      <c r="E138" s="125"/>
      <c r="F138" s="125"/>
      <c r="G138" s="125"/>
      <c r="H138" s="125"/>
      <c r="I138" s="125"/>
    </row>
    <row r="139" spans="1:13" x14ac:dyDescent="0.25">
      <c r="A139" s="42">
        <f t="shared" ref="A139:A142" si="75">A13</f>
        <v>-4</v>
      </c>
      <c r="B139" s="125"/>
      <c r="C139" s="125"/>
      <c r="D139" s="125"/>
      <c r="E139" s="125"/>
      <c r="F139" s="125"/>
      <c r="G139" s="125"/>
      <c r="H139" s="125"/>
      <c r="I139" s="125"/>
    </row>
    <row r="140" spans="1:13" x14ac:dyDescent="0.25">
      <c r="A140" s="42">
        <f t="shared" si="75"/>
        <v>-3</v>
      </c>
      <c r="B140" s="125"/>
      <c r="C140" s="125"/>
      <c r="D140" s="125"/>
      <c r="E140" s="125"/>
      <c r="F140" s="125"/>
      <c r="G140" s="125"/>
      <c r="H140" s="125"/>
      <c r="I140" s="125"/>
    </row>
    <row r="141" spans="1:13" x14ac:dyDescent="0.25">
      <c r="A141" s="42">
        <f t="shared" si="75"/>
        <v>-2</v>
      </c>
      <c r="B141" s="125"/>
      <c r="C141" s="125"/>
      <c r="D141" s="125"/>
      <c r="E141" s="125"/>
      <c r="F141" s="125"/>
      <c r="G141" s="125"/>
      <c r="H141" s="125"/>
      <c r="I141" s="125"/>
    </row>
    <row r="142" spans="1:13" x14ac:dyDescent="0.25">
      <c r="A142" s="42">
        <f t="shared" si="75"/>
        <v>-1</v>
      </c>
      <c r="B142" s="125"/>
      <c r="C142" s="125"/>
      <c r="D142" s="125"/>
      <c r="E142" s="125"/>
      <c r="F142" s="125"/>
      <c r="G142" s="125"/>
      <c r="H142" s="125"/>
      <c r="I142" s="125"/>
    </row>
    <row r="144" spans="1:13" x14ac:dyDescent="0.25">
      <c r="A144" s="190" t="s">
        <v>70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</row>
    <row r="145" spans="1:18" x14ac:dyDescent="0.25">
      <c r="A145" s="156" t="s">
        <v>71</v>
      </c>
      <c r="B145" s="156"/>
      <c r="C145" s="156"/>
      <c r="D145" s="156"/>
      <c r="E145" s="156"/>
    </row>
    <row r="146" spans="1:18" ht="4.5" customHeight="1" x14ac:dyDescent="0.25"/>
    <row r="147" spans="1:18" x14ac:dyDescent="0.25">
      <c r="A147" s="193" t="s">
        <v>39</v>
      </c>
      <c r="B147" s="193" t="s">
        <v>6</v>
      </c>
      <c r="C147" s="193" t="s">
        <v>8</v>
      </c>
      <c r="D147" s="193" t="s">
        <v>40</v>
      </c>
      <c r="E147" s="193" t="s">
        <v>41</v>
      </c>
      <c r="F147" s="195" t="s">
        <v>27</v>
      </c>
      <c r="G147" s="196"/>
      <c r="H147" s="197"/>
      <c r="I147" s="195" t="s">
        <v>28</v>
      </c>
      <c r="J147" s="196"/>
      <c r="K147" s="197"/>
      <c r="L147" s="195" t="s">
        <v>29</v>
      </c>
      <c r="M147" s="196"/>
      <c r="N147" s="197"/>
      <c r="O147" s="198" t="s">
        <v>30</v>
      </c>
      <c r="P147" s="198"/>
      <c r="Q147" s="198"/>
      <c r="R147" s="191" t="s">
        <v>42</v>
      </c>
    </row>
    <row r="148" spans="1:18" ht="29.25" x14ac:dyDescent="0.25">
      <c r="A148" s="194"/>
      <c r="B148" s="194"/>
      <c r="C148" s="194"/>
      <c r="D148" s="194"/>
      <c r="E148" s="194"/>
      <c r="F148" s="126" t="s">
        <v>43</v>
      </c>
      <c r="G148" s="126" t="s">
        <v>44</v>
      </c>
      <c r="H148" s="126" t="s">
        <v>45</v>
      </c>
      <c r="I148" s="126" t="s">
        <v>43</v>
      </c>
      <c r="J148" s="126" t="s">
        <v>44</v>
      </c>
      <c r="K148" s="126" t="s">
        <v>45</v>
      </c>
      <c r="L148" s="126" t="s">
        <v>43</v>
      </c>
      <c r="M148" s="126" t="s">
        <v>44</v>
      </c>
      <c r="N148" s="126" t="s">
        <v>45</v>
      </c>
      <c r="O148" s="126" t="s">
        <v>43</v>
      </c>
      <c r="P148" s="126" t="s">
        <v>44</v>
      </c>
      <c r="Q148" s="126" t="s">
        <v>45</v>
      </c>
      <c r="R148" s="192"/>
    </row>
    <row r="149" spans="1:18" x14ac:dyDescent="0.25">
      <c r="A149" s="159" t="s">
        <v>46</v>
      </c>
      <c r="B149" s="32">
        <f>A12</f>
        <v>-5</v>
      </c>
      <c r="C149" s="1">
        <f>C89</f>
        <v>0</v>
      </c>
      <c r="D149" s="2">
        <f>C57</f>
        <v>0</v>
      </c>
      <c r="E149" s="2">
        <f>C127</f>
        <v>0</v>
      </c>
      <c r="F149" s="1">
        <f>C33</f>
        <v>0</v>
      </c>
      <c r="G149" s="188">
        <v>0.90400000000000003</v>
      </c>
      <c r="H149" s="1">
        <f>F149*G149</f>
        <v>0</v>
      </c>
      <c r="I149" s="1">
        <f>C39</f>
        <v>0</v>
      </c>
      <c r="J149" s="188">
        <v>0.65800000000000003</v>
      </c>
      <c r="K149" s="1">
        <f>I149*J149</f>
        <v>0</v>
      </c>
      <c r="L149" s="1">
        <f>C45</f>
        <v>0</v>
      </c>
      <c r="M149" s="188">
        <v>0.68100000000000005</v>
      </c>
      <c r="N149" s="1">
        <f>L149*M149</f>
        <v>0</v>
      </c>
      <c r="O149" s="1">
        <f>C51</f>
        <v>0</v>
      </c>
      <c r="P149" s="188">
        <v>0.66200000000000003</v>
      </c>
      <c r="Q149" s="1">
        <f>O149*P149</f>
        <v>0</v>
      </c>
      <c r="R149" s="1">
        <f>H149+K149+N149+Q149</f>
        <v>0</v>
      </c>
    </row>
    <row r="150" spans="1:18" x14ac:dyDescent="0.25">
      <c r="A150" s="160"/>
      <c r="B150" s="32">
        <f>A16</f>
        <v>-1</v>
      </c>
      <c r="C150" s="1">
        <f>C93</f>
        <v>0</v>
      </c>
      <c r="D150" s="2">
        <f>C61</f>
        <v>0</v>
      </c>
      <c r="E150" s="2">
        <f>C131</f>
        <v>0</v>
      </c>
      <c r="F150" s="1">
        <f>C37</f>
        <v>0</v>
      </c>
      <c r="G150" s="189"/>
      <c r="H150" s="1">
        <f>F150*G149</f>
        <v>0</v>
      </c>
      <c r="I150" s="1">
        <f>C43</f>
        <v>0</v>
      </c>
      <c r="J150" s="189"/>
      <c r="K150" s="1">
        <f>I150*J149</f>
        <v>0</v>
      </c>
      <c r="L150" s="1">
        <f>C49</f>
        <v>0</v>
      </c>
      <c r="M150" s="189"/>
      <c r="N150" s="1">
        <f>L150*M149</f>
        <v>0</v>
      </c>
      <c r="O150" s="1">
        <f>C55</f>
        <v>0</v>
      </c>
      <c r="P150" s="189"/>
      <c r="Q150" s="1">
        <f>O150*P149</f>
        <v>0</v>
      </c>
      <c r="R150" s="1">
        <f t="shared" ref="R150:R162" si="76">H150+K150+N150+Q150</f>
        <v>0</v>
      </c>
    </row>
    <row r="151" spans="1:18" x14ac:dyDescent="0.25">
      <c r="A151" s="159" t="s">
        <v>47</v>
      </c>
      <c r="B151" s="32">
        <f>B149</f>
        <v>-5</v>
      </c>
      <c r="C151" s="1">
        <f>D89</f>
        <v>0</v>
      </c>
      <c r="D151" s="2">
        <f>D57</f>
        <v>0</v>
      </c>
      <c r="E151" s="2">
        <f>D127</f>
        <v>0</v>
      </c>
      <c r="F151" s="1">
        <f>D33</f>
        <v>0</v>
      </c>
      <c r="G151" s="188">
        <v>1.052</v>
      </c>
      <c r="H151" s="1">
        <f>F151*G151</f>
        <v>0</v>
      </c>
      <c r="I151" s="1">
        <f>D39</f>
        <v>0</v>
      </c>
      <c r="J151" s="188">
        <v>0.74099999999999999</v>
      </c>
      <c r="K151" s="1">
        <f t="shared" ref="K151" si="77">I151*J151</f>
        <v>0</v>
      </c>
      <c r="L151" s="1">
        <f>D45</f>
        <v>0</v>
      </c>
      <c r="M151" s="188">
        <v>0.71699999999999997</v>
      </c>
      <c r="N151" s="1">
        <f t="shared" ref="N151" si="78">L151*M151</f>
        <v>0</v>
      </c>
      <c r="O151" s="1">
        <f>D51</f>
        <v>0</v>
      </c>
      <c r="P151" s="188">
        <v>0.74399999999999999</v>
      </c>
      <c r="Q151" s="1">
        <f t="shared" ref="Q151" si="79">O151*P151</f>
        <v>0</v>
      </c>
      <c r="R151" s="1">
        <f t="shared" si="76"/>
        <v>0</v>
      </c>
    </row>
    <row r="152" spans="1:18" x14ac:dyDescent="0.25">
      <c r="A152" s="160"/>
      <c r="B152" s="32">
        <f>B150</f>
        <v>-1</v>
      </c>
      <c r="C152" s="1">
        <f>D93</f>
        <v>0</v>
      </c>
      <c r="D152" s="2">
        <f>D61</f>
        <v>0</v>
      </c>
      <c r="E152" s="2">
        <f>D131</f>
        <v>0</v>
      </c>
      <c r="F152" s="1">
        <f>D37</f>
        <v>0</v>
      </c>
      <c r="G152" s="189"/>
      <c r="H152" s="1">
        <f>F152*G151</f>
        <v>0</v>
      </c>
      <c r="I152" s="1">
        <f>D43</f>
        <v>0</v>
      </c>
      <c r="J152" s="189"/>
      <c r="K152" s="1">
        <f t="shared" ref="K152" si="80">I152*J151</f>
        <v>0</v>
      </c>
      <c r="L152" s="1">
        <f>D49</f>
        <v>0</v>
      </c>
      <c r="M152" s="189"/>
      <c r="N152" s="1">
        <f t="shared" ref="N152" si="81">L152*M151</f>
        <v>0</v>
      </c>
      <c r="O152" s="1">
        <f>D55</f>
        <v>0</v>
      </c>
      <c r="P152" s="189"/>
      <c r="Q152" s="1">
        <f t="shared" ref="Q152" si="82">O152*P151</f>
        <v>0</v>
      </c>
      <c r="R152" s="1">
        <f t="shared" si="76"/>
        <v>0</v>
      </c>
    </row>
    <row r="153" spans="1:18" x14ac:dyDescent="0.25">
      <c r="A153" s="159" t="s">
        <v>48</v>
      </c>
      <c r="B153" s="32">
        <f>B149</f>
        <v>-5</v>
      </c>
      <c r="C153" s="1">
        <f>E89</f>
        <v>0</v>
      </c>
      <c r="D153" s="2">
        <f>E57</f>
        <v>0</v>
      </c>
      <c r="E153" s="2">
        <f>E127</f>
        <v>0</v>
      </c>
      <c r="F153" s="1">
        <f>E33</f>
        <v>0</v>
      </c>
      <c r="G153" s="188">
        <v>1.6519999999999999</v>
      </c>
      <c r="H153" s="1">
        <f t="shared" ref="H153" si="83">F153*G153</f>
        <v>0</v>
      </c>
      <c r="I153" s="1">
        <f>E39</f>
        <v>0</v>
      </c>
      <c r="J153" s="188">
        <v>1.038</v>
      </c>
      <c r="K153" s="1">
        <f t="shared" ref="K153" si="84">I153*J153</f>
        <v>0</v>
      </c>
      <c r="L153" s="1">
        <f>E45</f>
        <v>0</v>
      </c>
      <c r="M153" s="188">
        <v>0.95</v>
      </c>
      <c r="N153" s="1">
        <f t="shared" ref="N153" si="85">L153*M153</f>
        <v>0</v>
      </c>
      <c r="O153" s="1">
        <f>E51</f>
        <v>0</v>
      </c>
      <c r="P153" s="188">
        <v>1.454</v>
      </c>
      <c r="Q153" s="1">
        <f t="shared" ref="Q153" si="86">O153*P153</f>
        <v>0</v>
      </c>
      <c r="R153" s="1">
        <f t="shared" si="76"/>
        <v>0</v>
      </c>
    </row>
    <row r="154" spans="1:18" x14ac:dyDescent="0.25">
      <c r="A154" s="160"/>
      <c r="B154" s="32">
        <f>B150</f>
        <v>-1</v>
      </c>
      <c r="C154" s="1">
        <f>E93</f>
        <v>0</v>
      </c>
      <c r="D154" s="2">
        <f>E61</f>
        <v>0</v>
      </c>
      <c r="E154" s="2">
        <f>E131</f>
        <v>0</v>
      </c>
      <c r="F154" s="1">
        <f>E37</f>
        <v>0</v>
      </c>
      <c r="G154" s="189"/>
      <c r="H154" s="1">
        <f t="shared" ref="H154" si="87">F154*G153</f>
        <v>0</v>
      </c>
      <c r="I154" s="1">
        <f>E43</f>
        <v>0</v>
      </c>
      <c r="J154" s="189"/>
      <c r="K154" s="1">
        <f t="shared" ref="K154" si="88">I154*J153</f>
        <v>0</v>
      </c>
      <c r="L154" s="1">
        <f>E49</f>
        <v>0</v>
      </c>
      <c r="M154" s="189"/>
      <c r="N154" s="1">
        <f t="shared" ref="N154" si="89">L154*M153</f>
        <v>0</v>
      </c>
      <c r="O154" s="1">
        <f>E55</f>
        <v>0</v>
      </c>
      <c r="P154" s="189"/>
      <c r="Q154" s="1">
        <f t="shared" ref="Q154" si="90">O154*P153</f>
        <v>0</v>
      </c>
      <c r="R154" s="1">
        <f t="shared" si="76"/>
        <v>0</v>
      </c>
    </row>
    <row r="155" spans="1:18" x14ac:dyDescent="0.25">
      <c r="A155" s="159" t="s">
        <v>49</v>
      </c>
      <c r="B155" s="32">
        <f>B149</f>
        <v>-5</v>
      </c>
      <c r="C155" s="1">
        <f>F89</f>
        <v>0</v>
      </c>
      <c r="D155" s="2">
        <f>F57</f>
        <v>0</v>
      </c>
      <c r="E155" s="2">
        <f>F127</f>
        <v>0</v>
      </c>
      <c r="F155" s="1">
        <f>F33</f>
        <v>0</v>
      </c>
      <c r="G155" s="188">
        <v>0.88800000000000001</v>
      </c>
      <c r="H155" s="1">
        <f t="shared" ref="H155" si="91">F155*G155</f>
        <v>0</v>
      </c>
      <c r="I155" s="1">
        <f>F39</f>
        <v>0</v>
      </c>
      <c r="J155" s="188">
        <v>0.80200000000000005</v>
      </c>
      <c r="K155" s="1">
        <f t="shared" ref="K155" si="92">I155*J155</f>
        <v>0</v>
      </c>
      <c r="L155" s="1">
        <f>F45</f>
        <v>0</v>
      </c>
      <c r="M155" s="188">
        <v>0.73799999999999999</v>
      </c>
      <c r="N155" s="1">
        <f t="shared" ref="N155" si="93">L155*M155</f>
        <v>0</v>
      </c>
      <c r="O155" s="1">
        <f>F51</f>
        <v>0</v>
      </c>
      <c r="P155" s="188">
        <v>0.73699999999999999</v>
      </c>
      <c r="Q155" s="1">
        <f t="shared" ref="Q155" si="94">O155*P155</f>
        <v>0</v>
      </c>
      <c r="R155" s="1">
        <f t="shared" si="76"/>
        <v>0</v>
      </c>
    </row>
    <row r="156" spans="1:18" x14ac:dyDescent="0.25">
      <c r="A156" s="160"/>
      <c r="B156" s="32">
        <f>B150</f>
        <v>-1</v>
      </c>
      <c r="C156" s="1">
        <f>F93</f>
        <v>0</v>
      </c>
      <c r="D156" s="2">
        <f>F61</f>
        <v>0</v>
      </c>
      <c r="E156" s="2">
        <f>F131</f>
        <v>0</v>
      </c>
      <c r="F156" s="1">
        <f>F37</f>
        <v>0</v>
      </c>
      <c r="G156" s="189"/>
      <c r="H156" s="1">
        <f t="shared" ref="H156" si="95">F156*G155</f>
        <v>0</v>
      </c>
      <c r="I156" s="1">
        <f>F43</f>
        <v>0</v>
      </c>
      <c r="J156" s="189"/>
      <c r="K156" s="1">
        <f t="shared" ref="K156" si="96">I156*J155</f>
        <v>0</v>
      </c>
      <c r="L156" s="1">
        <f>F49</f>
        <v>0</v>
      </c>
      <c r="M156" s="189"/>
      <c r="N156" s="1">
        <f t="shared" ref="N156" si="97">L156*M155</f>
        <v>0</v>
      </c>
      <c r="O156" s="1">
        <f>F55</f>
        <v>0</v>
      </c>
      <c r="P156" s="189"/>
      <c r="Q156" s="1">
        <f t="shared" ref="Q156" si="98">O156*P155</f>
        <v>0</v>
      </c>
      <c r="R156" s="1">
        <f t="shared" si="76"/>
        <v>0</v>
      </c>
    </row>
    <row r="157" spans="1:18" x14ac:dyDescent="0.25">
      <c r="A157" s="159" t="s">
        <v>50</v>
      </c>
      <c r="B157" s="32">
        <f>B149</f>
        <v>-5</v>
      </c>
      <c r="C157" s="1">
        <f>G89</f>
        <v>0</v>
      </c>
      <c r="D157" s="2">
        <f>G57</f>
        <v>0</v>
      </c>
      <c r="E157" s="2">
        <f>G127</f>
        <v>0</v>
      </c>
      <c r="F157" s="1">
        <f>G33</f>
        <v>0</v>
      </c>
      <c r="G157" s="188">
        <v>0.71299999999999997</v>
      </c>
      <c r="H157" s="1">
        <f t="shared" ref="H157" si="99">F157*G157</f>
        <v>0</v>
      </c>
      <c r="I157" s="1">
        <f>G39</f>
        <v>0</v>
      </c>
      <c r="J157" s="188">
        <v>0.77700000000000002</v>
      </c>
      <c r="K157" s="1">
        <f t="shared" ref="K157" si="100">I157*J157</f>
        <v>0</v>
      </c>
      <c r="L157" s="1">
        <f>G45</f>
        <v>0</v>
      </c>
      <c r="M157" s="188">
        <v>0.68400000000000005</v>
      </c>
      <c r="N157" s="1">
        <f t="shared" ref="N157" si="101">L157*M157</f>
        <v>0</v>
      </c>
      <c r="O157" s="1">
        <f>G51</f>
        <v>0</v>
      </c>
      <c r="P157" s="188">
        <v>0.67300000000000004</v>
      </c>
      <c r="Q157" s="1">
        <f t="shared" ref="Q157" si="102">O157*P157</f>
        <v>0</v>
      </c>
      <c r="R157" s="1">
        <f t="shared" si="76"/>
        <v>0</v>
      </c>
    </row>
    <row r="158" spans="1:18" x14ac:dyDescent="0.25">
      <c r="A158" s="160"/>
      <c r="B158" s="32">
        <f>B150</f>
        <v>-1</v>
      </c>
      <c r="C158" s="1">
        <f>G93</f>
        <v>0</v>
      </c>
      <c r="D158" s="2">
        <f>G61</f>
        <v>0</v>
      </c>
      <c r="E158" s="2">
        <f>G131</f>
        <v>0</v>
      </c>
      <c r="F158" s="1">
        <f>G37</f>
        <v>0</v>
      </c>
      <c r="G158" s="189"/>
      <c r="H158" s="1">
        <f t="shared" ref="H158" si="103">F158*G157</f>
        <v>0</v>
      </c>
      <c r="I158" s="1">
        <f>G43</f>
        <v>0</v>
      </c>
      <c r="J158" s="189"/>
      <c r="K158" s="1">
        <f t="shared" ref="K158" si="104">I158*J157</f>
        <v>0</v>
      </c>
      <c r="L158" s="1">
        <f>G49</f>
        <v>0</v>
      </c>
      <c r="M158" s="189"/>
      <c r="N158" s="1">
        <f t="shared" ref="N158" si="105">L158*M157</f>
        <v>0</v>
      </c>
      <c r="O158" s="1">
        <f>G55</f>
        <v>0</v>
      </c>
      <c r="P158" s="189"/>
      <c r="Q158" s="1">
        <f t="shared" ref="Q158" si="106">O158*P157</f>
        <v>0</v>
      </c>
      <c r="R158" s="1">
        <f t="shared" si="76"/>
        <v>0</v>
      </c>
    </row>
    <row r="159" spans="1:18" x14ac:dyDescent="0.25">
      <c r="A159" s="159" t="s">
        <v>51</v>
      </c>
      <c r="B159" s="32">
        <f>B149</f>
        <v>-5</v>
      </c>
      <c r="C159" s="1">
        <f>H89</f>
        <v>0</v>
      </c>
      <c r="D159" s="2">
        <f>G57</f>
        <v>0</v>
      </c>
      <c r="E159" s="2">
        <f>H127</f>
        <v>0</v>
      </c>
      <c r="F159" s="1">
        <f>H33</f>
        <v>0</v>
      </c>
      <c r="G159" s="188">
        <v>0.85299999999999998</v>
      </c>
      <c r="H159" s="1">
        <f t="shared" ref="H159" si="107">F159*G159</f>
        <v>0</v>
      </c>
      <c r="I159" s="1">
        <f>H39</f>
        <v>0</v>
      </c>
      <c r="J159" s="188">
        <v>0.83399999999999996</v>
      </c>
      <c r="K159" s="1">
        <f t="shared" ref="K159" si="108">I159*J159</f>
        <v>0</v>
      </c>
      <c r="L159" s="1">
        <f>H45</f>
        <v>0</v>
      </c>
      <c r="M159" s="188">
        <v>0.61899999999999999</v>
      </c>
      <c r="N159" s="1">
        <f t="shared" ref="N159" si="109">L159*M159</f>
        <v>0</v>
      </c>
      <c r="O159" s="1">
        <f>H51</f>
        <v>0</v>
      </c>
      <c r="P159" s="188">
        <v>0.70199999999999996</v>
      </c>
      <c r="Q159" s="1">
        <f t="shared" ref="Q159" si="110">O159*P159</f>
        <v>0</v>
      </c>
      <c r="R159" s="1">
        <f t="shared" si="76"/>
        <v>0</v>
      </c>
    </row>
    <row r="160" spans="1:18" x14ac:dyDescent="0.25">
      <c r="A160" s="160"/>
      <c r="B160" s="32">
        <f>B150</f>
        <v>-1</v>
      </c>
      <c r="C160" s="1">
        <f>H93</f>
        <v>0</v>
      </c>
      <c r="D160" s="2">
        <f>G61</f>
        <v>0</v>
      </c>
      <c r="E160" s="2">
        <f>H131</f>
        <v>0</v>
      </c>
      <c r="F160" s="1">
        <f>H37</f>
        <v>0</v>
      </c>
      <c r="G160" s="189"/>
      <c r="H160" s="1">
        <f t="shared" ref="H160" si="111">F160*G159</f>
        <v>0</v>
      </c>
      <c r="I160" s="1">
        <f>H43</f>
        <v>0</v>
      </c>
      <c r="J160" s="189"/>
      <c r="K160" s="1">
        <f t="shared" ref="K160" si="112">I160*J159</f>
        <v>0</v>
      </c>
      <c r="L160" s="1">
        <f>H49</f>
        <v>0</v>
      </c>
      <c r="M160" s="189"/>
      <c r="N160" s="1">
        <f t="shared" ref="N160" si="113">L160*M159</f>
        <v>0</v>
      </c>
      <c r="O160" s="1">
        <f>H55</f>
        <v>0</v>
      </c>
      <c r="P160" s="189"/>
      <c r="Q160" s="1">
        <f t="shared" ref="Q160" si="114">O160*P159</f>
        <v>0</v>
      </c>
      <c r="R160" s="1">
        <f t="shared" si="76"/>
        <v>0</v>
      </c>
    </row>
    <row r="161" spans="1:18" x14ac:dyDescent="0.25">
      <c r="A161" s="159" t="s">
        <v>52</v>
      </c>
      <c r="B161" s="32">
        <f>B149</f>
        <v>-5</v>
      </c>
      <c r="C161" s="1">
        <f>I89</f>
        <v>0</v>
      </c>
      <c r="D161" s="2">
        <f>I57</f>
        <v>0</v>
      </c>
      <c r="E161" s="2">
        <f>I127</f>
        <v>0</v>
      </c>
      <c r="F161" s="1">
        <f>I33</f>
        <v>0</v>
      </c>
      <c r="G161" s="188">
        <v>0.80900000000000005</v>
      </c>
      <c r="H161" s="1">
        <f t="shared" ref="H161" si="115">F161*G161</f>
        <v>0</v>
      </c>
      <c r="I161" s="1">
        <f>I39</f>
        <v>0</v>
      </c>
      <c r="J161" s="188">
        <v>0.67700000000000005</v>
      </c>
      <c r="K161" s="1">
        <f t="shared" ref="K161" si="116">I161*J161</f>
        <v>0</v>
      </c>
      <c r="L161" s="1">
        <f>I45</f>
        <v>0</v>
      </c>
      <c r="M161" s="188">
        <v>0.623</v>
      </c>
      <c r="N161" s="1">
        <f t="shared" ref="N161" si="117">L161*M161</f>
        <v>0</v>
      </c>
      <c r="O161" s="1">
        <f>I51</f>
        <v>0</v>
      </c>
      <c r="P161" s="188">
        <v>0.65400000000000003</v>
      </c>
      <c r="Q161" s="1">
        <f t="shared" ref="Q161" si="118">O161*P161</f>
        <v>0</v>
      </c>
      <c r="R161" s="1">
        <f t="shared" si="76"/>
        <v>0</v>
      </c>
    </row>
    <row r="162" spans="1:18" x14ac:dyDescent="0.25">
      <c r="A162" s="160"/>
      <c r="B162" s="32">
        <f>B150</f>
        <v>-1</v>
      </c>
      <c r="C162" s="1">
        <f>I93</f>
        <v>0</v>
      </c>
      <c r="D162" s="2">
        <f>I61</f>
        <v>0</v>
      </c>
      <c r="E162" s="2">
        <f>I127</f>
        <v>0</v>
      </c>
      <c r="F162" s="1">
        <f>I37</f>
        <v>0</v>
      </c>
      <c r="G162" s="189"/>
      <c r="H162" s="1">
        <f>F162*G161</f>
        <v>0</v>
      </c>
      <c r="I162" s="1">
        <f>I43</f>
        <v>0</v>
      </c>
      <c r="J162" s="189"/>
      <c r="K162" s="1">
        <f t="shared" ref="K162" si="119">I162*J161</f>
        <v>0</v>
      </c>
      <c r="L162" s="1">
        <f>I49</f>
        <v>0</v>
      </c>
      <c r="M162" s="189"/>
      <c r="N162" s="1">
        <f t="shared" ref="N162" si="120">L162*M161</f>
        <v>0</v>
      </c>
      <c r="O162" s="1">
        <f>I55</f>
        <v>0</v>
      </c>
      <c r="P162" s="189"/>
      <c r="Q162" s="1">
        <f t="shared" ref="Q162" si="121">O162*P161</f>
        <v>0</v>
      </c>
      <c r="R162" s="1">
        <f t="shared" si="76"/>
        <v>0</v>
      </c>
    </row>
    <row r="163" spans="1:18" x14ac:dyDescent="0.25">
      <c r="A163" s="203" t="s">
        <v>53</v>
      </c>
      <c r="B163" s="32">
        <f>B149</f>
        <v>-5</v>
      </c>
      <c r="C163" s="1">
        <f>J89</f>
        <v>0</v>
      </c>
      <c r="D163" s="1">
        <f>J57</f>
        <v>0</v>
      </c>
      <c r="E163" s="1">
        <f>J127</f>
        <v>0</v>
      </c>
      <c r="F163" s="1">
        <f>J33</f>
        <v>0</v>
      </c>
      <c r="G163" s="1"/>
      <c r="H163" s="1"/>
      <c r="I163" s="1">
        <f>J39</f>
        <v>0</v>
      </c>
      <c r="J163" s="1"/>
      <c r="K163" s="1"/>
      <c r="L163" s="1">
        <f>J45</f>
        <v>0</v>
      </c>
      <c r="M163" s="1"/>
      <c r="N163" s="1"/>
      <c r="O163" s="1">
        <f>J51</f>
        <v>0</v>
      </c>
      <c r="P163" s="1"/>
      <c r="Q163" s="1"/>
      <c r="R163" s="1"/>
    </row>
    <row r="164" spans="1:18" x14ac:dyDescent="0.25">
      <c r="A164" s="203"/>
      <c r="B164" s="32">
        <f>B150</f>
        <v>-1</v>
      </c>
      <c r="C164" s="1">
        <f>J93</f>
        <v>0</v>
      </c>
      <c r="D164" s="1">
        <f>J61</f>
        <v>0</v>
      </c>
      <c r="E164" s="1">
        <f>J131</f>
        <v>0</v>
      </c>
      <c r="F164" s="1">
        <f>J37</f>
        <v>0</v>
      </c>
      <c r="G164" s="1"/>
      <c r="H164" s="1"/>
      <c r="I164" s="1">
        <f>J43</f>
        <v>0</v>
      </c>
      <c r="J164" s="1"/>
      <c r="K164" s="1"/>
      <c r="L164" s="1">
        <f>J49</f>
        <v>0</v>
      </c>
      <c r="M164" s="1"/>
      <c r="N164" s="1"/>
      <c r="O164" s="1">
        <f>J55</f>
        <v>0</v>
      </c>
      <c r="P164" s="1"/>
      <c r="Q164" s="1"/>
      <c r="R164" s="1"/>
    </row>
    <row r="166" spans="1:18" x14ac:dyDescent="0.25">
      <c r="A166" s="204" t="s">
        <v>54</v>
      </c>
      <c r="B166" s="204" t="s">
        <v>6</v>
      </c>
      <c r="C166" s="204" t="s">
        <v>8</v>
      </c>
      <c r="D166" s="204" t="s">
        <v>40</v>
      </c>
      <c r="E166" s="206" t="s">
        <v>55</v>
      </c>
      <c r="F166" s="206"/>
      <c r="G166" s="206"/>
      <c r="H166" s="206"/>
      <c r="I166" s="204" t="s">
        <v>56</v>
      </c>
    </row>
    <row r="167" spans="1:18" ht="33.75" customHeight="1" x14ac:dyDescent="0.25">
      <c r="A167" s="205"/>
      <c r="B167" s="205"/>
      <c r="C167" s="205"/>
      <c r="D167" s="205"/>
      <c r="E167" s="7" t="s">
        <v>57</v>
      </c>
      <c r="F167" s="33" t="s">
        <v>58</v>
      </c>
      <c r="G167" s="33" t="s">
        <v>59</v>
      </c>
      <c r="H167" s="33" t="s">
        <v>60</v>
      </c>
      <c r="I167" s="205"/>
    </row>
    <row r="168" spans="1:18" x14ac:dyDescent="0.25">
      <c r="A168" s="199" t="s">
        <v>46</v>
      </c>
      <c r="B168" s="33">
        <f>'Земли ЛФ'!A12</f>
        <v>-5</v>
      </c>
      <c r="C168" s="4">
        <f t="shared" ref="C168:C183" si="122">C149</f>
        <v>0</v>
      </c>
      <c r="D168" s="4">
        <f t="shared" ref="D168:D183" si="123">D149</f>
        <v>0</v>
      </c>
      <c r="E168" s="4">
        <f t="shared" ref="E168:E183" si="124">F149</f>
        <v>0</v>
      </c>
      <c r="F168" s="4">
        <f t="shared" ref="F168:F183" si="125">I149</f>
        <v>0</v>
      </c>
      <c r="G168" s="4">
        <f t="shared" ref="G168:G183" si="126">L149</f>
        <v>0</v>
      </c>
      <c r="H168" s="4">
        <f t="shared" ref="H168:H183" si="127">O149</f>
        <v>0</v>
      </c>
      <c r="I168" s="4">
        <f>E168+F168+G168+H168</f>
        <v>0</v>
      </c>
    </row>
    <row r="169" spans="1:18" x14ac:dyDescent="0.25">
      <c r="A169" s="200"/>
      <c r="B169" s="33">
        <f>'Земли ЛФ'!A16</f>
        <v>-1</v>
      </c>
      <c r="C169" s="4">
        <f t="shared" si="122"/>
        <v>0</v>
      </c>
      <c r="D169" s="4">
        <f t="shared" si="123"/>
        <v>0</v>
      </c>
      <c r="E169" s="4">
        <f t="shared" si="124"/>
        <v>0</v>
      </c>
      <c r="F169" s="4">
        <f t="shared" si="125"/>
        <v>0</v>
      </c>
      <c r="G169" s="4">
        <f t="shared" si="126"/>
        <v>0</v>
      </c>
      <c r="H169" s="4">
        <f t="shared" si="127"/>
        <v>0</v>
      </c>
      <c r="I169" s="4">
        <f t="shared" ref="I169:I183" si="128">E169+F169+G169+H169</f>
        <v>0</v>
      </c>
    </row>
    <row r="170" spans="1:18" x14ac:dyDescent="0.25">
      <c r="A170" s="201" t="s">
        <v>47</v>
      </c>
      <c r="B170" s="5">
        <f>B168</f>
        <v>-5</v>
      </c>
      <c r="C170" s="4">
        <f t="shared" si="122"/>
        <v>0</v>
      </c>
      <c r="D170" s="4">
        <f t="shared" si="123"/>
        <v>0</v>
      </c>
      <c r="E170" s="4">
        <f t="shared" si="124"/>
        <v>0</v>
      </c>
      <c r="F170" s="4">
        <f t="shared" si="125"/>
        <v>0</v>
      </c>
      <c r="G170" s="4">
        <f t="shared" si="126"/>
        <v>0</v>
      </c>
      <c r="H170" s="4">
        <f t="shared" si="127"/>
        <v>0</v>
      </c>
      <c r="I170" s="4">
        <f t="shared" si="128"/>
        <v>0</v>
      </c>
    </row>
    <row r="171" spans="1:18" x14ac:dyDescent="0.25">
      <c r="A171" s="202"/>
      <c r="B171" s="5">
        <f>B169</f>
        <v>-1</v>
      </c>
      <c r="C171" s="4">
        <f t="shared" si="122"/>
        <v>0</v>
      </c>
      <c r="D171" s="4">
        <f t="shared" si="123"/>
        <v>0</v>
      </c>
      <c r="E171" s="4">
        <f t="shared" si="124"/>
        <v>0</v>
      </c>
      <c r="F171" s="4">
        <f t="shared" si="125"/>
        <v>0</v>
      </c>
      <c r="G171" s="4">
        <f t="shared" si="126"/>
        <v>0</v>
      </c>
      <c r="H171" s="4">
        <f t="shared" si="127"/>
        <v>0</v>
      </c>
      <c r="I171" s="4">
        <f t="shared" si="128"/>
        <v>0</v>
      </c>
    </row>
    <row r="172" spans="1:18" x14ac:dyDescent="0.25">
      <c r="A172" s="201" t="s">
        <v>48</v>
      </c>
      <c r="B172" s="5">
        <f>B168</f>
        <v>-5</v>
      </c>
      <c r="C172" s="4">
        <f t="shared" si="122"/>
        <v>0</v>
      </c>
      <c r="D172" s="4">
        <f t="shared" si="123"/>
        <v>0</v>
      </c>
      <c r="E172" s="4">
        <f t="shared" si="124"/>
        <v>0</v>
      </c>
      <c r="F172" s="4">
        <f t="shared" si="125"/>
        <v>0</v>
      </c>
      <c r="G172" s="4">
        <f t="shared" si="126"/>
        <v>0</v>
      </c>
      <c r="H172" s="4">
        <f t="shared" si="127"/>
        <v>0</v>
      </c>
      <c r="I172" s="4">
        <f t="shared" si="128"/>
        <v>0</v>
      </c>
    </row>
    <row r="173" spans="1:18" x14ac:dyDescent="0.25">
      <c r="A173" s="202"/>
      <c r="B173" s="5">
        <f>B169</f>
        <v>-1</v>
      </c>
      <c r="C173" s="4">
        <f t="shared" si="122"/>
        <v>0</v>
      </c>
      <c r="D173" s="4">
        <f t="shared" si="123"/>
        <v>0</v>
      </c>
      <c r="E173" s="4">
        <f t="shared" si="124"/>
        <v>0</v>
      </c>
      <c r="F173" s="4">
        <f t="shared" si="125"/>
        <v>0</v>
      </c>
      <c r="G173" s="4">
        <f t="shared" si="126"/>
        <v>0</v>
      </c>
      <c r="H173" s="4">
        <f t="shared" si="127"/>
        <v>0</v>
      </c>
      <c r="I173" s="4">
        <f t="shared" si="128"/>
        <v>0</v>
      </c>
    </row>
    <row r="174" spans="1:18" ht="15" customHeight="1" x14ac:dyDescent="0.25">
      <c r="A174" s="201" t="s">
        <v>49</v>
      </c>
      <c r="B174" s="5">
        <f>B168</f>
        <v>-5</v>
      </c>
      <c r="C174" s="4">
        <f t="shared" si="122"/>
        <v>0</v>
      </c>
      <c r="D174" s="4">
        <f t="shared" si="123"/>
        <v>0</v>
      </c>
      <c r="E174" s="4">
        <f t="shared" si="124"/>
        <v>0</v>
      </c>
      <c r="F174" s="4">
        <f t="shared" si="125"/>
        <v>0</v>
      </c>
      <c r="G174" s="4">
        <f t="shared" si="126"/>
        <v>0</v>
      </c>
      <c r="H174" s="4">
        <f t="shared" si="127"/>
        <v>0</v>
      </c>
      <c r="I174" s="4">
        <f t="shared" si="128"/>
        <v>0</v>
      </c>
    </row>
    <row r="175" spans="1:18" x14ac:dyDescent="0.25">
      <c r="A175" s="202"/>
      <c r="B175" s="5">
        <f>B169</f>
        <v>-1</v>
      </c>
      <c r="C175" s="4">
        <f t="shared" si="122"/>
        <v>0</v>
      </c>
      <c r="D175" s="4">
        <f t="shared" si="123"/>
        <v>0</v>
      </c>
      <c r="E175" s="4">
        <f t="shared" si="124"/>
        <v>0</v>
      </c>
      <c r="F175" s="4">
        <f t="shared" si="125"/>
        <v>0</v>
      </c>
      <c r="G175" s="4">
        <f t="shared" si="126"/>
        <v>0</v>
      </c>
      <c r="H175" s="4">
        <f t="shared" si="127"/>
        <v>0</v>
      </c>
      <c r="I175" s="4">
        <f t="shared" si="128"/>
        <v>0</v>
      </c>
    </row>
    <row r="176" spans="1:18" x14ac:dyDescent="0.25">
      <c r="A176" s="199" t="s">
        <v>50</v>
      </c>
      <c r="B176" s="5">
        <f>B168</f>
        <v>-5</v>
      </c>
      <c r="C176" s="4">
        <f t="shared" si="122"/>
        <v>0</v>
      </c>
      <c r="D176" s="4">
        <f t="shared" si="123"/>
        <v>0</v>
      </c>
      <c r="E176" s="4">
        <f t="shared" si="124"/>
        <v>0</v>
      </c>
      <c r="F176" s="4">
        <f t="shared" si="125"/>
        <v>0</v>
      </c>
      <c r="G176" s="4">
        <f t="shared" si="126"/>
        <v>0</v>
      </c>
      <c r="H176" s="4">
        <f t="shared" si="127"/>
        <v>0</v>
      </c>
      <c r="I176" s="4">
        <f t="shared" si="128"/>
        <v>0</v>
      </c>
    </row>
    <row r="177" spans="1:11" x14ac:dyDescent="0.25">
      <c r="A177" s="200"/>
      <c r="B177" s="5">
        <f>B169</f>
        <v>-1</v>
      </c>
      <c r="C177" s="4">
        <f t="shared" si="122"/>
        <v>0</v>
      </c>
      <c r="D177" s="4">
        <f t="shared" si="123"/>
        <v>0</v>
      </c>
      <c r="E177" s="4">
        <f t="shared" si="124"/>
        <v>0</v>
      </c>
      <c r="F177" s="4">
        <f t="shared" si="125"/>
        <v>0</v>
      </c>
      <c r="G177" s="4">
        <f t="shared" si="126"/>
        <v>0</v>
      </c>
      <c r="H177" s="4">
        <f t="shared" si="127"/>
        <v>0</v>
      </c>
      <c r="I177" s="4">
        <f t="shared" si="128"/>
        <v>0</v>
      </c>
    </row>
    <row r="178" spans="1:11" x14ac:dyDescent="0.25">
      <c r="A178" s="201" t="s">
        <v>51</v>
      </c>
      <c r="B178" s="5">
        <f>B168</f>
        <v>-5</v>
      </c>
      <c r="C178" s="4">
        <f t="shared" si="122"/>
        <v>0</v>
      </c>
      <c r="D178" s="4">
        <f t="shared" si="123"/>
        <v>0</v>
      </c>
      <c r="E178" s="4">
        <f t="shared" si="124"/>
        <v>0</v>
      </c>
      <c r="F178" s="4">
        <f t="shared" si="125"/>
        <v>0</v>
      </c>
      <c r="G178" s="4">
        <f t="shared" si="126"/>
        <v>0</v>
      </c>
      <c r="H178" s="4">
        <f t="shared" si="127"/>
        <v>0</v>
      </c>
      <c r="I178" s="4">
        <f t="shared" si="128"/>
        <v>0</v>
      </c>
    </row>
    <row r="179" spans="1:11" x14ac:dyDescent="0.25">
      <c r="A179" s="202"/>
      <c r="B179" s="5">
        <f>B169</f>
        <v>-1</v>
      </c>
      <c r="C179" s="4">
        <f t="shared" si="122"/>
        <v>0</v>
      </c>
      <c r="D179" s="4">
        <f t="shared" si="123"/>
        <v>0</v>
      </c>
      <c r="E179" s="4">
        <f t="shared" si="124"/>
        <v>0</v>
      </c>
      <c r="F179" s="4">
        <f t="shared" si="125"/>
        <v>0</v>
      </c>
      <c r="G179" s="4">
        <f t="shared" si="126"/>
        <v>0</v>
      </c>
      <c r="H179" s="4">
        <f t="shared" si="127"/>
        <v>0</v>
      </c>
      <c r="I179" s="4">
        <f t="shared" si="128"/>
        <v>0</v>
      </c>
    </row>
    <row r="180" spans="1:11" x14ac:dyDescent="0.25">
      <c r="A180" s="201" t="s">
        <v>52</v>
      </c>
      <c r="B180" s="5">
        <f>B168</f>
        <v>-5</v>
      </c>
      <c r="C180" s="4">
        <f t="shared" si="122"/>
        <v>0</v>
      </c>
      <c r="D180" s="4">
        <f t="shared" si="123"/>
        <v>0</v>
      </c>
      <c r="E180" s="4">
        <f t="shared" si="124"/>
        <v>0</v>
      </c>
      <c r="F180" s="4">
        <f t="shared" si="125"/>
        <v>0</v>
      </c>
      <c r="G180" s="4">
        <f t="shared" si="126"/>
        <v>0</v>
      </c>
      <c r="H180" s="4">
        <f t="shared" si="127"/>
        <v>0</v>
      </c>
      <c r="I180" s="4">
        <f t="shared" si="128"/>
        <v>0</v>
      </c>
    </row>
    <row r="181" spans="1:11" x14ac:dyDescent="0.25">
      <c r="A181" s="202"/>
      <c r="B181" s="5">
        <f>B169</f>
        <v>-1</v>
      </c>
      <c r="C181" s="4">
        <f t="shared" si="122"/>
        <v>0</v>
      </c>
      <c r="D181" s="4">
        <f t="shared" si="123"/>
        <v>0</v>
      </c>
      <c r="E181" s="4">
        <f t="shared" si="124"/>
        <v>0</v>
      </c>
      <c r="F181" s="4">
        <f t="shared" si="125"/>
        <v>0</v>
      </c>
      <c r="G181" s="4">
        <f t="shared" si="126"/>
        <v>0</v>
      </c>
      <c r="H181" s="4">
        <f t="shared" si="127"/>
        <v>0</v>
      </c>
      <c r="I181" s="4">
        <f t="shared" si="128"/>
        <v>0</v>
      </c>
    </row>
    <row r="182" spans="1:11" x14ac:dyDescent="0.25">
      <c r="A182" s="201" t="s">
        <v>61</v>
      </c>
      <c r="B182" s="5">
        <f>B168</f>
        <v>-5</v>
      </c>
      <c r="C182" s="4">
        <f t="shared" si="122"/>
        <v>0</v>
      </c>
      <c r="D182" s="4">
        <f t="shared" si="123"/>
        <v>0</v>
      </c>
      <c r="E182" s="4">
        <f t="shared" si="124"/>
        <v>0</v>
      </c>
      <c r="F182" s="4">
        <f t="shared" si="125"/>
        <v>0</v>
      </c>
      <c r="G182" s="4">
        <f t="shared" si="126"/>
        <v>0</v>
      </c>
      <c r="H182" s="4">
        <f t="shared" si="127"/>
        <v>0</v>
      </c>
      <c r="I182" s="4">
        <f t="shared" si="128"/>
        <v>0</v>
      </c>
    </row>
    <row r="183" spans="1:11" x14ac:dyDescent="0.25">
      <c r="A183" s="214"/>
      <c r="B183" s="5">
        <f>B169</f>
        <v>-1</v>
      </c>
      <c r="C183" s="4">
        <f t="shared" si="122"/>
        <v>0</v>
      </c>
      <c r="D183" s="4">
        <f t="shared" si="123"/>
        <v>0</v>
      </c>
      <c r="E183" s="4">
        <f t="shared" si="124"/>
        <v>0</v>
      </c>
      <c r="F183" s="4">
        <f t="shared" si="125"/>
        <v>0</v>
      </c>
      <c r="G183" s="4">
        <f t="shared" si="126"/>
        <v>0</v>
      </c>
      <c r="H183" s="4">
        <f t="shared" si="127"/>
        <v>0</v>
      </c>
      <c r="I183" s="4">
        <f t="shared" si="128"/>
        <v>0</v>
      </c>
    </row>
    <row r="185" spans="1:11" ht="24" customHeight="1" x14ac:dyDescent="0.25">
      <c r="A185" s="206" t="s">
        <v>6</v>
      </c>
      <c r="B185" s="206" t="s">
        <v>8</v>
      </c>
      <c r="C185" s="206" t="s">
        <v>62</v>
      </c>
      <c r="D185" s="206" t="s">
        <v>42</v>
      </c>
      <c r="E185" s="206"/>
      <c r="F185" s="206"/>
      <c r="G185" s="206" t="s">
        <v>63</v>
      </c>
      <c r="H185" s="206"/>
      <c r="I185" s="206"/>
    </row>
    <row r="186" spans="1:11" ht="22.5" customHeight="1" x14ac:dyDescent="0.25">
      <c r="A186" s="206"/>
      <c r="B186" s="206"/>
      <c r="C186" s="206"/>
      <c r="D186" s="33" t="s">
        <v>10</v>
      </c>
      <c r="E186" s="33" t="s">
        <v>64</v>
      </c>
      <c r="F186" s="33" t="s">
        <v>65</v>
      </c>
      <c r="G186" s="33" t="s">
        <v>10</v>
      </c>
      <c r="H186" s="33" t="s">
        <v>64</v>
      </c>
      <c r="I186" s="33" t="s">
        <v>65</v>
      </c>
    </row>
    <row r="187" spans="1:11" x14ac:dyDescent="0.25">
      <c r="A187" s="5">
        <f>'Земли ЛФ'!A12</f>
        <v>-5</v>
      </c>
      <c r="B187" s="6">
        <f>D12</f>
        <v>0</v>
      </c>
      <c r="C187" s="6">
        <f>D182</f>
        <v>0</v>
      </c>
      <c r="D187" s="6">
        <f>I182</f>
        <v>0</v>
      </c>
      <c r="E187" s="6">
        <f>IFERROR(D187/B187*1000,0)</f>
        <v>0</v>
      </c>
      <c r="F187" s="6">
        <f>IFERROR(D187/C187,0)</f>
        <v>0</v>
      </c>
      <c r="G187" s="6">
        <f>D187*0.5</f>
        <v>0</v>
      </c>
      <c r="H187" s="6">
        <f>IFERROR(G187/B187*1000,0)</f>
        <v>0</v>
      </c>
      <c r="I187" s="6">
        <f>IFERROR(G187/C187,0)</f>
        <v>0</v>
      </c>
    </row>
    <row r="188" spans="1:11" x14ac:dyDescent="0.25">
      <c r="A188" s="5">
        <f>'Земли ЛФ'!A16</f>
        <v>-1</v>
      </c>
      <c r="B188" s="6">
        <f>D16</f>
        <v>0</v>
      </c>
      <c r="C188" s="6">
        <f>D183</f>
        <v>0</v>
      </c>
      <c r="D188" s="6">
        <f>I183</f>
        <v>0</v>
      </c>
      <c r="E188" s="6">
        <f>IFERROR(D188/B188*1000,0)</f>
        <v>0</v>
      </c>
      <c r="F188" s="6">
        <f>IFERROR(D188/C188,0)</f>
        <v>0</v>
      </c>
      <c r="G188" s="6">
        <f>D188*0.5</f>
        <v>0</v>
      </c>
      <c r="H188" s="6">
        <f>IFERROR(G188/B188*1000,0)</f>
        <v>0</v>
      </c>
      <c r="I188" s="6">
        <f>IFERROR(G188/C188,0)</f>
        <v>0</v>
      </c>
    </row>
    <row r="191" spans="1:11" x14ac:dyDescent="0.25">
      <c r="A191" s="207" t="s">
        <v>345</v>
      </c>
      <c r="B191" s="207"/>
      <c r="C191" s="207"/>
      <c r="D191" s="207"/>
      <c r="E191" s="207"/>
      <c r="F191" s="207"/>
      <c r="G191" s="207"/>
      <c r="H191" s="207"/>
      <c r="I191" s="207"/>
      <c r="J191" s="61"/>
      <c r="K191" s="50" t="s">
        <v>38</v>
      </c>
    </row>
    <row r="193" spans="1:10" ht="12.75" customHeight="1" x14ac:dyDescent="0.25">
      <c r="A193" s="208" t="s">
        <v>66</v>
      </c>
      <c r="B193" s="209"/>
      <c r="C193" s="209"/>
      <c r="D193" s="209"/>
      <c r="E193" s="210"/>
      <c r="F193" s="97"/>
      <c r="G193" s="97"/>
      <c r="H193" s="98" t="s">
        <v>67</v>
      </c>
    </row>
    <row r="194" spans="1:10" ht="14.25" customHeight="1" x14ac:dyDescent="0.25"/>
    <row r="196" spans="1:10" x14ac:dyDescent="0.25">
      <c r="A196" s="99" t="s">
        <v>68</v>
      </c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x14ac:dyDescent="0.25">
      <c r="A197" s="188" t="s">
        <v>6</v>
      </c>
      <c r="B197" s="219" t="s">
        <v>69</v>
      </c>
      <c r="C197" s="220"/>
      <c r="D197" s="220"/>
      <c r="E197" s="220"/>
      <c r="F197" s="220"/>
      <c r="G197" s="220"/>
      <c r="H197" s="220"/>
      <c r="I197" s="220"/>
      <c r="J197" s="221"/>
    </row>
    <row r="198" spans="1:10" x14ac:dyDescent="0.25">
      <c r="A198" s="218"/>
      <c r="B198" s="222" t="s">
        <v>72</v>
      </c>
      <c r="C198" s="222"/>
      <c r="D198" s="222"/>
      <c r="E198" s="222" t="s">
        <v>73</v>
      </c>
      <c r="F198" s="222"/>
      <c r="G198" s="222"/>
      <c r="H198" s="215" t="s">
        <v>74</v>
      </c>
      <c r="I198" s="216"/>
      <c r="J198" s="217"/>
    </row>
    <row r="199" spans="1:10" x14ac:dyDescent="0.25">
      <c r="A199" s="34">
        <f>A12</f>
        <v>-5</v>
      </c>
      <c r="B199" s="211"/>
      <c r="C199" s="212"/>
      <c r="D199" s="213"/>
      <c r="E199" s="211"/>
      <c r="F199" s="212"/>
      <c r="G199" s="213"/>
      <c r="H199" s="223"/>
      <c r="I199" s="224"/>
      <c r="J199" s="225"/>
    </row>
    <row r="200" spans="1:10" x14ac:dyDescent="0.25">
      <c r="A200" s="34">
        <f>A13</f>
        <v>-4</v>
      </c>
      <c r="B200" s="211"/>
      <c r="C200" s="212"/>
      <c r="D200" s="213"/>
      <c r="E200" s="211"/>
      <c r="F200" s="212"/>
      <c r="G200" s="213"/>
      <c r="H200" s="211"/>
      <c r="I200" s="212"/>
      <c r="J200" s="213"/>
    </row>
    <row r="201" spans="1:10" x14ac:dyDescent="0.25">
      <c r="A201" s="34">
        <f>A14</f>
        <v>-3</v>
      </c>
      <c r="B201" s="211"/>
      <c r="C201" s="212"/>
      <c r="D201" s="213"/>
      <c r="E201" s="211"/>
      <c r="F201" s="212"/>
      <c r="G201" s="213"/>
      <c r="H201" s="211"/>
      <c r="I201" s="212"/>
      <c r="J201" s="213"/>
    </row>
    <row r="202" spans="1:10" x14ac:dyDescent="0.25">
      <c r="A202" s="34">
        <f>A15</f>
        <v>-2</v>
      </c>
      <c r="B202" s="211"/>
      <c r="C202" s="212"/>
      <c r="D202" s="213"/>
      <c r="E202" s="211"/>
      <c r="F202" s="212"/>
      <c r="G202" s="213"/>
      <c r="H202" s="211"/>
      <c r="I202" s="212"/>
      <c r="J202" s="213"/>
    </row>
    <row r="203" spans="1:10" x14ac:dyDescent="0.25">
      <c r="A203" s="34">
        <f>A16</f>
        <v>-1</v>
      </c>
      <c r="B203" s="211"/>
      <c r="C203" s="212"/>
      <c r="D203" s="213"/>
      <c r="E203" s="211"/>
      <c r="F203" s="212"/>
      <c r="G203" s="213"/>
      <c r="H203" s="211"/>
      <c r="I203" s="212"/>
      <c r="J203" s="213"/>
    </row>
    <row r="206" spans="1:10" x14ac:dyDescent="0.25">
      <c r="A206" s="156" t="s">
        <v>75</v>
      </c>
      <c r="B206" s="156"/>
      <c r="C206" s="156"/>
      <c r="D206" s="156"/>
      <c r="E206" s="156"/>
      <c r="F206" s="156"/>
      <c r="G206" s="156"/>
      <c r="H206" s="156"/>
    </row>
    <row r="207" spans="1:10" x14ac:dyDescent="0.25">
      <c r="A207" s="156" t="s">
        <v>76</v>
      </c>
      <c r="B207" s="156"/>
      <c r="C207" s="156"/>
      <c r="D207" s="156"/>
      <c r="E207" s="156"/>
      <c r="F207" s="156"/>
      <c r="G207" s="100">
        <f>A12</f>
        <v>-5</v>
      </c>
      <c r="H207" s="100">
        <f>A16</f>
        <v>-1</v>
      </c>
      <c r="I207" s="156" t="s">
        <v>77</v>
      </c>
      <c r="J207" s="156"/>
    </row>
    <row r="208" spans="1:10" ht="5.25" customHeight="1" x14ac:dyDescent="0.25"/>
    <row r="209" spans="1:18" ht="15" customHeight="1" x14ac:dyDescent="0.25">
      <c r="A209" s="157" t="s">
        <v>78</v>
      </c>
      <c r="B209" s="157" t="s">
        <v>79</v>
      </c>
      <c r="C209" s="157" t="s">
        <v>83</v>
      </c>
      <c r="D209" s="157"/>
      <c r="E209" s="157" t="s">
        <v>82</v>
      </c>
      <c r="F209" s="157" t="s">
        <v>83</v>
      </c>
      <c r="G209" s="157"/>
      <c r="H209" s="157" t="s">
        <v>352</v>
      </c>
      <c r="I209" s="157"/>
      <c r="J209" s="157" t="s">
        <v>84</v>
      </c>
      <c r="K209" s="157"/>
    </row>
    <row r="210" spans="1:18" ht="135" customHeight="1" x14ac:dyDescent="0.25">
      <c r="A210" s="157"/>
      <c r="B210" s="157"/>
      <c r="C210" s="36" t="s">
        <v>81</v>
      </c>
      <c r="D210" s="36" t="s">
        <v>80</v>
      </c>
      <c r="E210" s="157"/>
      <c r="F210" s="36" t="s">
        <v>81</v>
      </c>
      <c r="G210" s="36" t="s">
        <v>80</v>
      </c>
      <c r="H210" s="157"/>
      <c r="I210" s="157"/>
      <c r="J210" s="157"/>
      <c r="K210" s="157"/>
    </row>
    <row r="211" spans="1:18" x14ac:dyDescent="0.25">
      <c r="A211" s="119">
        <f>A12</f>
        <v>-5</v>
      </c>
      <c r="B211" s="127"/>
      <c r="C211" s="127"/>
      <c r="D211" s="127"/>
      <c r="E211" s="127"/>
      <c r="F211" s="127"/>
      <c r="G211" s="127"/>
      <c r="H211" s="229"/>
      <c r="I211" s="229"/>
      <c r="J211" s="229"/>
      <c r="K211" s="229"/>
    </row>
    <row r="212" spans="1:18" x14ac:dyDescent="0.25">
      <c r="A212" s="119">
        <f>A13</f>
        <v>-4</v>
      </c>
      <c r="B212" s="127"/>
      <c r="C212" s="127"/>
      <c r="D212" s="127"/>
      <c r="E212" s="127"/>
      <c r="F212" s="127"/>
      <c r="G212" s="127"/>
      <c r="H212" s="229"/>
      <c r="I212" s="229"/>
      <c r="J212" s="229"/>
      <c r="K212" s="229"/>
    </row>
    <row r="213" spans="1:18" x14ac:dyDescent="0.25">
      <c r="A213" s="119">
        <f>A14</f>
        <v>-3</v>
      </c>
      <c r="B213" s="127"/>
      <c r="C213" s="127"/>
      <c r="D213" s="127"/>
      <c r="E213" s="127"/>
      <c r="F213" s="127"/>
      <c r="G213" s="127"/>
      <c r="H213" s="229"/>
      <c r="I213" s="229"/>
      <c r="J213" s="229"/>
      <c r="K213" s="229"/>
    </row>
    <row r="214" spans="1:18" x14ac:dyDescent="0.25">
      <c r="A214" s="119">
        <f>A15</f>
        <v>-2</v>
      </c>
      <c r="B214" s="127"/>
      <c r="C214" s="127"/>
      <c r="D214" s="127"/>
      <c r="E214" s="127"/>
      <c r="F214" s="127"/>
      <c r="G214" s="127"/>
      <c r="H214" s="229"/>
      <c r="I214" s="229"/>
      <c r="J214" s="229"/>
      <c r="K214" s="229"/>
    </row>
    <row r="215" spans="1:18" x14ac:dyDescent="0.25">
      <c r="A215" s="119">
        <f>A16</f>
        <v>-1</v>
      </c>
      <c r="B215" s="127"/>
      <c r="C215" s="127"/>
      <c r="D215" s="127"/>
      <c r="E215" s="127"/>
      <c r="F215" s="127"/>
      <c r="G215" s="127"/>
      <c r="H215" s="229"/>
      <c r="I215" s="229"/>
      <c r="J215" s="229"/>
      <c r="K215" s="229"/>
    </row>
    <row r="216" spans="1:18" x14ac:dyDescent="0.25">
      <c r="A216" s="42" t="s">
        <v>31</v>
      </c>
      <c r="B216" s="128">
        <f>SUM(B211:B215)</f>
        <v>0</v>
      </c>
      <c r="C216" s="128">
        <f t="shared" ref="C216:G216" si="129">SUM(C211:C215)</f>
        <v>0</v>
      </c>
      <c r="D216" s="128">
        <f t="shared" si="129"/>
        <v>0</v>
      </c>
      <c r="E216" s="128">
        <f t="shared" si="129"/>
        <v>0</v>
      </c>
      <c r="F216" s="128">
        <f t="shared" si="129"/>
        <v>0</v>
      </c>
      <c r="G216" s="128">
        <f t="shared" si="129"/>
        <v>0</v>
      </c>
      <c r="H216" s="144"/>
      <c r="I216" s="145"/>
      <c r="J216" s="144"/>
      <c r="K216" s="145"/>
    </row>
    <row r="219" spans="1:18" ht="30" customHeight="1" x14ac:dyDescent="0.25">
      <c r="A219" s="171" t="s">
        <v>85</v>
      </c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</row>
    <row r="221" spans="1:18" x14ac:dyDescent="0.25">
      <c r="A221" s="156" t="s">
        <v>86</v>
      </c>
      <c r="B221" s="156"/>
      <c r="C221" s="156"/>
      <c r="D221" s="156"/>
      <c r="E221" s="156"/>
      <c r="F221" s="156"/>
      <c r="G221" s="156"/>
      <c r="H221" s="156"/>
    </row>
    <row r="222" spans="1:18" ht="7.5" customHeight="1" x14ac:dyDescent="0.25"/>
    <row r="223" spans="1:18" ht="24.75" customHeight="1" x14ac:dyDescent="0.25">
      <c r="A223" s="155" t="s">
        <v>6</v>
      </c>
      <c r="B223" s="157" t="s">
        <v>87</v>
      </c>
      <c r="C223" s="157"/>
      <c r="D223" s="155" t="s">
        <v>94</v>
      </c>
      <c r="E223" s="155"/>
      <c r="F223" s="155"/>
      <c r="G223" s="155"/>
      <c r="H223" s="155"/>
      <c r="I223" s="155"/>
      <c r="J223" s="155"/>
      <c r="K223" s="155"/>
      <c r="L223" s="155"/>
    </row>
    <row r="224" spans="1:18" ht="90" x14ac:dyDescent="0.25">
      <c r="A224" s="155"/>
      <c r="B224" s="42" t="s">
        <v>11</v>
      </c>
      <c r="C224" s="36" t="s">
        <v>91</v>
      </c>
      <c r="D224" s="42" t="s">
        <v>88</v>
      </c>
      <c r="E224" s="36" t="s">
        <v>89</v>
      </c>
      <c r="F224" s="36" t="s">
        <v>90</v>
      </c>
      <c r="G224" s="36" t="s">
        <v>92</v>
      </c>
      <c r="H224" s="36" t="s">
        <v>93</v>
      </c>
      <c r="I224" s="154"/>
      <c r="J224" s="154"/>
      <c r="K224" s="154"/>
      <c r="L224" s="154"/>
    </row>
    <row r="225" spans="1:12" x14ac:dyDescent="0.25">
      <c r="A225" s="42">
        <f>A12</f>
        <v>-5</v>
      </c>
      <c r="B225" s="43">
        <f>SUM(D225:L225)</f>
        <v>0</v>
      </c>
      <c r="C225" s="43">
        <f>IFERROR(B225/D12*100,0)</f>
        <v>0</v>
      </c>
      <c r="D225" s="125"/>
      <c r="E225" s="125"/>
      <c r="F225" s="125"/>
      <c r="G225" s="125"/>
      <c r="H225" s="125"/>
      <c r="I225" s="150"/>
      <c r="J225" s="151"/>
      <c r="K225" s="150"/>
      <c r="L225" s="151"/>
    </row>
    <row r="226" spans="1:12" x14ac:dyDescent="0.25">
      <c r="A226" s="42">
        <f>A13</f>
        <v>-4</v>
      </c>
      <c r="B226" s="43">
        <f t="shared" ref="B226:B229" si="130">SUM(D226:L226)</f>
        <v>0</v>
      </c>
      <c r="C226" s="43">
        <f t="shared" ref="C226:C229" si="131">IFERROR(B226/D13*100,0)</f>
        <v>0</v>
      </c>
      <c r="D226" s="125"/>
      <c r="E226" s="125"/>
      <c r="F226" s="125"/>
      <c r="G226" s="125"/>
      <c r="H226" s="125"/>
      <c r="I226" s="150"/>
      <c r="J226" s="151"/>
      <c r="K226" s="150"/>
      <c r="L226" s="151"/>
    </row>
    <row r="227" spans="1:12" x14ac:dyDescent="0.25">
      <c r="A227" s="42">
        <f>A14</f>
        <v>-3</v>
      </c>
      <c r="B227" s="43">
        <f t="shared" si="130"/>
        <v>0</v>
      </c>
      <c r="C227" s="43">
        <f t="shared" si="131"/>
        <v>0</v>
      </c>
      <c r="D227" s="125"/>
      <c r="E227" s="125"/>
      <c r="F227" s="125"/>
      <c r="G227" s="125"/>
      <c r="H227" s="125"/>
      <c r="I227" s="150"/>
      <c r="J227" s="151"/>
      <c r="K227" s="150"/>
      <c r="L227" s="151"/>
    </row>
    <row r="228" spans="1:12" x14ac:dyDescent="0.25">
      <c r="A228" s="42">
        <f>A15</f>
        <v>-2</v>
      </c>
      <c r="B228" s="43">
        <f t="shared" si="130"/>
        <v>0</v>
      </c>
      <c r="C228" s="43">
        <f t="shared" si="131"/>
        <v>0</v>
      </c>
      <c r="D228" s="125"/>
      <c r="E228" s="125"/>
      <c r="F228" s="125"/>
      <c r="G228" s="125"/>
      <c r="H228" s="125"/>
      <c r="I228" s="150"/>
      <c r="J228" s="151"/>
      <c r="K228" s="150"/>
      <c r="L228" s="151"/>
    </row>
    <row r="229" spans="1:12" x14ac:dyDescent="0.25">
      <c r="A229" s="42">
        <f>A16</f>
        <v>-1</v>
      </c>
      <c r="B229" s="43">
        <f t="shared" si="130"/>
        <v>0</v>
      </c>
      <c r="C229" s="43">
        <f t="shared" si="131"/>
        <v>0</v>
      </c>
      <c r="D229" s="125"/>
      <c r="E229" s="125"/>
      <c r="F229" s="125"/>
      <c r="G229" s="125"/>
      <c r="H229" s="125"/>
      <c r="I229" s="150"/>
      <c r="J229" s="151"/>
      <c r="K229" s="150"/>
      <c r="L229" s="151"/>
    </row>
    <row r="230" spans="1:12" x14ac:dyDescent="0.25">
      <c r="A230" s="46" t="s">
        <v>31</v>
      </c>
      <c r="B230" s="43">
        <f t="shared" ref="B230:K230" si="132">SUM(B225:B229)</f>
        <v>0</v>
      </c>
      <c r="C230" s="43">
        <f t="shared" si="132"/>
        <v>0</v>
      </c>
      <c r="D230" s="43">
        <f t="shared" si="132"/>
        <v>0</v>
      </c>
      <c r="E230" s="43">
        <f t="shared" si="132"/>
        <v>0</v>
      </c>
      <c r="F230" s="43">
        <f t="shared" si="132"/>
        <v>0</v>
      </c>
      <c r="G230" s="43">
        <f t="shared" si="132"/>
        <v>0</v>
      </c>
      <c r="H230" s="43">
        <f t="shared" si="132"/>
        <v>0</v>
      </c>
      <c r="I230" s="152">
        <f>SUM(I225:I229)</f>
        <v>0</v>
      </c>
      <c r="J230" s="153"/>
      <c r="K230" s="152">
        <f t="shared" si="132"/>
        <v>0</v>
      </c>
      <c r="L230" s="153"/>
    </row>
    <row r="233" spans="1:12" x14ac:dyDescent="0.25">
      <c r="A233" s="156" t="s">
        <v>95</v>
      </c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</row>
    <row r="234" spans="1:12" ht="6" customHeight="1" x14ac:dyDescent="0.25"/>
    <row r="235" spans="1:12" ht="41.25" customHeight="1" x14ac:dyDescent="0.25">
      <c r="A235" s="42" t="s">
        <v>6</v>
      </c>
      <c r="B235" s="157" t="s">
        <v>96</v>
      </c>
      <c r="C235" s="157"/>
      <c r="D235" s="157"/>
      <c r="E235" s="157"/>
      <c r="F235" s="157"/>
    </row>
    <row r="236" spans="1:12" x14ac:dyDescent="0.25">
      <c r="A236" s="42">
        <f>A12</f>
        <v>-5</v>
      </c>
      <c r="B236" s="158"/>
      <c r="C236" s="158"/>
      <c r="D236" s="158"/>
      <c r="E236" s="158"/>
      <c r="F236" s="158"/>
    </row>
    <row r="237" spans="1:12" x14ac:dyDescent="0.25">
      <c r="A237" s="42">
        <f>A13</f>
        <v>-4</v>
      </c>
      <c r="B237" s="158"/>
      <c r="C237" s="158"/>
      <c r="D237" s="158"/>
      <c r="E237" s="158"/>
      <c r="F237" s="158"/>
    </row>
    <row r="238" spans="1:12" x14ac:dyDescent="0.25">
      <c r="A238" s="42">
        <f>A14</f>
        <v>-3</v>
      </c>
      <c r="B238" s="158"/>
      <c r="C238" s="158"/>
      <c r="D238" s="158"/>
      <c r="E238" s="158"/>
      <c r="F238" s="158"/>
    </row>
    <row r="239" spans="1:12" x14ac:dyDescent="0.25">
      <c r="A239" s="42">
        <f>A15</f>
        <v>-2</v>
      </c>
      <c r="B239" s="158"/>
      <c r="C239" s="158"/>
      <c r="D239" s="158"/>
      <c r="E239" s="158"/>
      <c r="F239" s="158"/>
    </row>
    <row r="240" spans="1:12" x14ac:dyDescent="0.25">
      <c r="A240" s="42">
        <f>A16</f>
        <v>-1</v>
      </c>
      <c r="B240" s="158"/>
      <c r="C240" s="158"/>
      <c r="D240" s="158"/>
      <c r="E240" s="158"/>
      <c r="F240" s="158"/>
    </row>
    <row r="241" spans="1:12" x14ac:dyDescent="0.25">
      <c r="A241" s="46" t="s">
        <v>31</v>
      </c>
      <c r="B241" s="230">
        <f>SUM(B236:F240)</f>
        <v>0</v>
      </c>
      <c r="C241" s="230"/>
      <c r="D241" s="230"/>
      <c r="E241" s="230"/>
      <c r="F241" s="230"/>
    </row>
    <row r="245" spans="1:12" x14ac:dyDescent="0.25">
      <c r="A245" s="156" t="s">
        <v>101</v>
      </c>
      <c r="B245" s="156"/>
      <c r="C245" s="156"/>
      <c r="D245" s="156"/>
      <c r="E245" s="156"/>
      <c r="F245" s="156"/>
      <c r="G245" s="156"/>
      <c r="H245" s="156"/>
      <c r="I245" s="156"/>
    </row>
    <row r="246" spans="1:12" x14ac:dyDescent="0.25">
      <c r="A246" s="156" t="s">
        <v>102</v>
      </c>
      <c r="B246" s="156"/>
      <c r="C246" s="156"/>
      <c r="D246" s="156"/>
      <c r="E246" s="156"/>
      <c r="F246" s="156"/>
      <c r="G246" s="156"/>
      <c r="H246" s="156"/>
    </row>
    <row r="247" spans="1:12" x14ac:dyDescent="0.25">
      <c r="A247" s="156" t="s">
        <v>338</v>
      </c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</row>
    <row r="248" spans="1:12" x14ac:dyDescent="0.25">
      <c r="A248" s="101" t="s">
        <v>339</v>
      </c>
      <c r="B248" s="101"/>
      <c r="C248" s="101"/>
      <c r="D248" s="101"/>
      <c r="E248" s="101"/>
      <c r="F248" s="101"/>
      <c r="G248" s="101"/>
      <c r="H248" s="101"/>
      <c r="I248" s="86"/>
      <c r="J248" s="86"/>
      <c r="K248" s="86"/>
      <c r="L248" s="86"/>
    </row>
    <row r="249" spans="1:12" ht="5.25" customHeight="1" x14ac:dyDescent="0.25"/>
    <row r="250" spans="1:12" ht="15" customHeight="1" x14ac:dyDescent="0.25">
      <c r="A250" s="159" t="s">
        <v>6</v>
      </c>
      <c r="B250" s="159" t="s">
        <v>97</v>
      </c>
      <c r="C250" s="146" t="s">
        <v>131</v>
      </c>
      <c r="D250" s="147"/>
      <c r="E250" s="146" t="s">
        <v>132</v>
      </c>
      <c r="F250" s="147"/>
      <c r="G250" s="141" t="s">
        <v>98</v>
      </c>
      <c r="H250" s="142"/>
      <c r="I250" s="142"/>
      <c r="J250" s="143"/>
      <c r="K250" s="146" t="s">
        <v>99</v>
      </c>
      <c r="L250" s="147"/>
    </row>
    <row r="251" spans="1:12" ht="36" x14ac:dyDescent="0.25">
      <c r="A251" s="160"/>
      <c r="B251" s="160"/>
      <c r="C251" s="148"/>
      <c r="D251" s="149"/>
      <c r="E251" s="148"/>
      <c r="F251" s="149"/>
      <c r="G251" s="35" t="s">
        <v>10</v>
      </c>
      <c r="H251" s="35" t="s">
        <v>100</v>
      </c>
      <c r="I251" s="35" t="s">
        <v>10</v>
      </c>
      <c r="J251" s="35" t="s">
        <v>100</v>
      </c>
      <c r="K251" s="148"/>
      <c r="L251" s="149"/>
    </row>
    <row r="252" spans="1:12" x14ac:dyDescent="0.25">
      <c r="A252" s="161"/>
      <c r="B252" s="161"/>
      <c r="C252" s="35" t="s">
        <v>11</v>
      </c>
      <c r="D252" s="35" t="s">
        <v>9</v>
      </c>
      <c r="E252" s="35" t="s">
        <v>11</v>
      </c>
      <c r="F252" s="35" t="s">
        <v>9</v>
      </c>
      <c r="G252" s="35" t="s">
        <v>11</v>
      </c>
      <c r="H252" s="35" t="s">
        <v>11</v>
      </c>
      <c r="I252" s="35" t="s">
        <v>9</v>
      </c>
      <c r="J252" s="35" t="s">
        <v>9</v>
      </c>
      <c r="K252" s="35" t="s">
        <v>11</v>
      </c>
      <c r="L252" s="35" t="s">
        <v>9</v>
      </c>
    </row>
    <row r="253" spans="1:12" x14ac:dyDescent="0.25">
      <c r="A253" s="35">
        <f>A12</f>
        <v>-5</v>
      </c>
      <c r="B253" s="118">
        <f>B12</f>
        <v>0</v>
      </c>
      <c r="C253" s="102"/>
      <c r="D253" s="118">
        <f>IFERROR(C253/B253*100,0)</f>
        <v>0</v>
      </c>
      <c r="E253" s="102"/>
      <c r="F253" s="118">
        <f>IFERROR(E253/B253*100,0)</f>
        <v>0</v>
      </c>
      <c r="G253" s="102"/>
      <c r="H253" s="102"/>
      <c r="I253" s="118">
        <f>IFERROR(G253/B253*100,0)</f>
        <v>0</v>
      </c>
      <c r="J253" s="118">
        <f>IFERROR(H253/B253*100,0)</f>
        <v>0</v>
      </c>
      <c r="K253" s="102"/>
      <c r="L253" s="118">
        <f>IFERROR(K253/B253*100,0)</f>
        <v>0</v>
      </c>
    </row>
    <row r="254" spans="1:12" x14ac:dyDescent="0.25">
      <c r="A254" s="35">
        <f t="shared" ref="A254:B257" si="133">A13</f>
        <v>-4</v>
      </c>
      <c r="B254" s="118">
        <f t="shared" si="133"/>
        <v>0</v>
      </c>
      <c r="C254" s="102"/>
      <c r="D254" s="118">
        <f t="shared" ref="D254:D257" si="134">IFERROR(C254/B254*100,0)</f>
        <v>0</v>
      </c>
      <c r="E254" s="102"/>
      <c r="F254" s="118">
        <f t="shared" ref="F254:F257" si="135">IFERROR(E254/B254*100,0)</f>
        <v>0</v>
      </c>
      <c r="G254" s="102"/>
      <c r="H254" s="102"/>
      <c r="I254" s="118">
        <f t="shared" ref="I254:I257" si="136">IFERROR(G254/B254*100,0)</f>
        <v>0</v>
      </c>
      <c r="J254" s="118">
        <f t="shared" ref="J254:J257" si="137">IFERROR(H254/B254*100,0)</f>
        <v>0</v>
      </c>
      <c r="K254" s="102"/>
      <c r="L254" s="118">
        <f t="shared" ref="L254:L257" si="138">IFERROR(K254/B254*100,0)</f>
        <v>0</v>
      </c>
    </row>
    <row r="255" spans="1:12" x14ac:dyDescent="0.25">
      <c r="A255" s="35">
        <f t="shared" si="133"/>
        <v>-3</v>
      </c>
      <c r="B255" s="118">
        <f t="shared" si="133"/>
        <v>0</v>
      </c>
      <c r="C255" s="102"/>
      <c r="D255" s="118">
        <f t="shared" si="134"/>
        <v>0</v>
      </c>
      <c r="E255" s="102"/>
      <c r="F255" s="118">
        <f t="shared" si="135"/>
        <v>0</v>
      </c>
      <c r="G255" s="102"/>
      <c r="H255" s="102"/>
      <c r="I255" s="118">
        <f t="shared" si="136"/>
        <v>0</v>
      </c>
      <c r="J255" s="118">
        <f t="shared" si="137"/>
        <v>0</v>
      </c>
      <c r="K255" s="102"/>
      <c r="L255" s="118">
        <f t="shared" si="138"/>
        <v>0</v>
      </c>
    </row>
    <row r="256" spans="1:12" x14ac:dyDescent="0.25">
      <c r="A256" s="35">
        <f t="shared" si="133"/>
        <v>-2</v>
      </c>
      <c r="B256" s="118">
        <f t="shared" si="133"/>
        <v>0</v>
      </c>
      <c r="C256" s="102"/>
      <c r="D256" s="118">
        <f t="shared" si="134"/>
        <v>0</v>
      </c>
      <c r="E256" s="102"/>
      <c r="F256" s="118">
        <f t="shared" si="135"/>
        <v>0</v>
      </c>
      <c r="G256" s="102"/>
      <c r="H256" s="102"/>
      <c r="I256" s="118">
        <f t="shared" si="136"/>
        <v>0</v>
      </c>
      <c r="J256" s="118">
        <f t="shared" si="137"/>
        <v>0</v>
      </c>
      <c r="K256" s="102"/>
      <c r="L256" s="118">
        <f t="shared" si="138"/>
        <v>0</v>
      </c>
    </row>
    <row r="257" spans="1:12" x14ac:dyDescent="0.25">
      <c r="A257" s="35">
        <f t="shared" si="133"/>
        <v>-1</v>
      </c>
      <c r="B257" s="118">
        <f t="shared" si="133"/>
        <v>0</v>
      </c>
      <c r="C257" s="103"/>
      <c r="D257" s="118">
        <f t="shared" si="134"/>
        <v>0</v>
      </c>
      <c r="E257" s="103"/>
      <c r="F257" s="118">
        <f t="shared" si="135"/>
        <v>0</v>
      </c>
      <c r="G257" s="103"/>
      <c r="H257" s="103"/>
      <c r="I257" s="118">
        <f t="shared" si="136"/>
        <v>0</v>
      </c>
      <c r="J257" s="118">
        <f t="shared" si="137"/>
        <v>0</v>
      </c>
      <c r="K257" s="102"/>
      <c r="L257" s="118">
        <f t="shared" si="138"/>
        <v>0</v>
      </c>
    </row>
    <row r="261" spans="1:12" x14ac:dyDescent="0.25">
      <c r="A261" s="156" t="s">
        <v>103</v>
      </c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</row>
    <row r="262" spans="1:12" ht="6" customHeight="1" x14ac:dyDescent="0.25"/>
    <row r="263" spans="1:12" ht="48" x14ac:dyDescent="0.25">
      <c r="A263" s="35" t="s">
        <v>6</v>
      </c>
      <c r="B263" s="35" t="s">
        <v>8</v>
      </c>
      <c r="C263" s="226" t="s">
        <v>104</v>
      </c>
      <c r="D263" s="226"/>
      <c r="E263" s="35" t="s">
        <v>9</v>
      </c>
    </row>
    <row r="264" spans="1:12" x14ac:dyDescent="0.25">
      <c r="A264" s="35">
        <f>A12</f>
        <v>-5</v>
      </c>
      <c r="B264" s="118">
        <f>D12</f>
        <v>0</v>
      </c>
      <c r="C264" s="227"/>
      <c r="D264" s="228"/>
      <c r="E264" s="118">
        <f>IFERROR(C264/B264*100,0)</f>
        <v>0</v>
      </c>
    </row>
    <row r="265" spans="1:12" x14ac:dyDescent="0.25">
      <c r="A265" s="35">
        <f t="shared" ref="A265:A268" si="139">A13</f>
        <v>-4</v>
      </c>
      <c r="B265" s="118">
        <f t="shared" ref="B265:B268" si="140">D13</f>
        <v>0</v>
      </c>
      <c r="C265" s="227"/>
      <c r="D265" s="228"/>
      <c r="E265" s="118">
        <f t="shared" ref="E265:E268" si="141">IFERROR(C265/B265*100,0)</f>
        <v>0</v>
      </c>
    </row>
    <row r="266" spans="1:12" x14ac:dyDescent="0.25">
      <c r="A266" s="35">
        <f t="shared" si="139"/>
        <v>-3</v>
      </c>
      <c r="B266" s="118">
        <f t="shared" si="140"/>
        <v>0</v>
      </c>
      <c r="C266" s="227"/>
      <c r="D266" s="228"/>
      <c r="E266" s="118">
        <f t="shared" si="141"/>
        <v>0</v>
      </c>
    </row>
    <row r="267" spans="1:12" x14ac:dyDescent="0.25">
      <c r="A267" s="35">
        <f t="shared" si="139"/>
        <v>-2</v>
      </c>
      <c r="B267" s="118">
        <f t="shared" si="140"/>
        <v>0</v>
      </c>
      <c r="C267" s="227"/>
      <c r="D267" s="228"/>
      <c r="E267" s="118">
        <f t="shared" si="141"/>
        <v>0</v>
      </c>
    </row>
    <row r="268" spans="1:12" x14ac:dyDescent="0.25">
      <c r="A268" s="35">
        <f t="shared" si="139"/>
        <v>-1</v>
      </c>
      <c r="B268" s="118">
        <f t="shared" si="140"/>
        <v>0</v>
      </c>
      <c r="C268" s="227"/>
      <c r="D268" s="228"/>
      <c r="E268" s="118">
        <f t="shared" si="141"/>
        <v>0</v>
      </c>
    </row>
    <row r="270" spans="1:12" x14ac:dyDescent="0.25">
      <c r="A270" s="156" t="s">
        <v>105</v>
      </c>
      <c r="B270" s="156"/>
      <c r="C270" s="156"/>
      <c r="D270" s="156"/>
      <c r="E270" s="156"/>
      <c r="F270" s="156"/>
      <c r="G270" s="156"/>
      <c r="H270" s="156"/>
      <c r="I270" s="156"/>
      <c r="J270" s="156"/>
    </row>
    <row r="271" spans="1:12" ht="5.25" customHeight="1" x14ac:dyDescent="0.25"/>
    <row r="272" spans="1:12" ht="28.5" customHeight="1" x14ac:dyDescent="0.25">
      <c r="A272" s="226" t="s">
        <v>6</v>
      </c>
      <c r="B272" s="141" t="s">
        <v>106</v>
      </c>
      <c r="C272" s="143"/>
      <c r="D272" s="226" t="s">
        <v>107</v>
      </c>
      <c r="E272" s="226"/>
      <c r="F272" s="226" t="s">
        <v>108</v>
      </c>
      <c r="G272" s="226"/>
      <c r="H272" s="226" t="s">
        <v>109</v>
      </c>
      <c r="I272" s="226"/>
    </row>
    <row r="273" spans="1:9" x14ac:dyDescent="0.25">
      <c r="A273" s="226"/>
      <c r="B273" s="141" t="s">
        <v>11</v>
      </c>
      <c r="C273" s="143"/>
      <c r="D273" s="35" t="s">
        <v>11</v>
      </c>
      <c r="E273" s="35" t="s">
        <v>9</v>
      </c>
      <c r="F273" s="35" t="s">
        <v>11</v>
      </c>
      <c r="G273" s="35" t="s">
        <v>9</v>
      </c>
      <c r="H273" s="35" t="s">
        <v>11</v>
      </c>
      <c r="I273" s="35" t="s">
        <v>9</v>
      </c>
    </row>
    <row r="274" spans="1:9" x14ac:dyDescent="0.25">
      <c r="A274" s="35">
        <f>A12</f>
        <v>-5</v>
      </c>
      <c r="B274" s="231">
        <f>D12</f>
        <v>0</v>
      </c>
      <c r="C274" s="232"/>
      <c r="D274" s="102"/>
      <c r="E274" s="118">
        <f>IFERROR(D274/B274*100,0)</f>
        <v>0</v>
      </c>
      <c r="F274" s="102"/>
      <c r="G274" s="118">
        <f>IFERROR(F274/B274*100,0)</f>
        <v>0</v>
      </c>
      <c r="H274" s="102"/>
      <c r="I274" s="118">
        <f>IFERROR(H274/B274*100,0)</f>
        <v>0</v>
      </c>
    </row>
    <row r="275" spans="1:9" x14ac:dyDescent="0.25">
      <c r="A275" s="35">
        <f t="shared" ref="A275:A278" si="142">A13</f>
        <v>-4</v>
      </c>
      <c r="B275" s="231">
        <f t="shared" ref="B275:B278" si="143">D13</f>
        <v>0</v>
      </c>
      <c r="C275" s="232"/>
      <c r="D275" s="102"/>
      <c r="E275" s="118">
        <f t="shared" ref="E275:E278" si="144">IFERROR(D275/B275*100,0)</f>
        <v>0</v>
      </c>
      <c r="F275" s="102"/>
      <c r="G275" s="118">
        <f t="shared" ref="G275:G278" si="145">IFERROR(F275/B275*100,0)</f>
        <v>0</v>
      </c>
      <c r="H275" s="102"/>
      <c r="I275" s="118">
        <f t="shared" ref="I275:I278" si="146">IFERROR(H275/B275*100,0)</f>
        <v>0</v>
      </c>
    </row>
    <row r="276" spans="1:9" x14ac:dyDescent="0.25">
      <c r="A276" s="35">
        <f t="shared" si="142"/>
        <v>-3</v>
      </c>
      <c r="B276" s="231">
        <f t="shared" si="143"/>
        <v>0</v>
      </c>
      <c r="C276" s="232"/>
      <c r="D276" s="102"/>
      <c r="E276" s="118">
        <f t="shared" si="144"/>
        <v>0</v>
      </c>
      <c r="F276" s="102"/>
      <c r="G276" s="118">
        <f t="shared" si="145"/>
        <v>0</v>
      </c>
      <c r="H276" s="102"/>
      <c r="I276" s="118">
        <f t="shared" si="146"/>
        <v>0</v>
      </c>
    </row>
    <row r="277" spans="1:9" x14ac:dyDescent="0.25">
      <c r="A277" s="35">
        <f t="shared" si="142"/>
        <v>-2</v>
      </c>
      <c r="B277" s="231">
        <f t="shared" si="143"/>
        <v>0</v>
      </c>
      <c r="C277" s="232"/>
      <c r="D277" s="102"/>
      <c r="E277" s="118">
        <f t="shared" si="144"/>
        <v>0</v>
      </c>
      <c r="F277" s="102"/>
      <c r="G277" s="118">
        <f t="shared" si="145"/>
        <v>0</v>
      </c>
      <c r="H277" s="102"/>
      <c r="I277" s="118">
        <f t="shared" si="146"/>
        <v>0</v>
      </c>
    </row>
    <row r="278" spans="1:9" x14ac:dyDescent="0.25">
      <c r="A278" s="35">
        <f t="shared" si="142"/>
        <v>-1</v>
      </c>
      <c r="B278" s="231">
        <f t="shared" si="143"/>
        <v>0</v>
      </c>
      <c r="C278" s="232"/>
      <c r="D278" s="102"/>
      <c r="E278" s="118">
        <f t="shared" si="144"/>
        <v>0</v>
      </c>
      <c r="F278" s="102"/>
      <c r="G278" s="118">
        <f t="shared" si="145"/>
        <v>0</v>
      </c>
      <c r="H278" s="102"/>
      <c r="I278" s="118">
        <f t="shared" si="146"/>
        <v>0</v>
      </c>
    </row>
    <row r="280" spans="1:9" x14ac:dyDescent="0.25">
      <c r="A280" s="156" t="s">
        <v>110</v>
      </c>
      <c r="B280" s="156"/>
      <c r="C280" s="156"/>
      <c r="D280" s="156"/>
      <c r="E280" s="156"/>
      <c r="F280" s="156"/>
      <c r="G280" s="156"/>
      <c r="H280" s="156"/>
      <c r="I280" s="156"/>
    </row>
    <row r="282" spans="1:9" x14ac:dyDescent="0.25">
      <c r="A282" s="159" t="s">
        <v>6</v>
      </c>
      <c r="B282" s="193" t="s">
        <v>27</v>
      </c>
      <c r="C282" s="159" t="s">
        <v>28</v>
      </c>
      <c r="D282" s="159" t="s">
        <v>29</v>
      </c>
      <c r="E282" s="234" t="s">
        <v>341</v>
      </c>
    </row>
    <row r="283" spans="1:9" ht="17.25" customHeight="1" x14ac:dyDescent="0.25">
      <c r="A283" s="161"/>
      <c r="B283" s="194"/>
      <c r="C283" s="233"/>
      <c r="D283" s="233"/>
      <c r="E283" s="235"/>
    </row>
    <row r="284" spans="1:9" ht="24" customHeight="1" x14ac:dyDescent="0.25">
      <c r="A284" s="141" t="s">
        <v>111</v>
      </c>
      <c r="B284" s="142"/>
      <c r="C284" s="142"/>
      <c r="D284" s="142"/>
      <c r="E284" s="143"/>
    </row>
    <row r="285" spans="1:9" x14ac:dyDescent="0.25">
      <c r="A285" s="32">
        <f>A12</f>
        <v>-5</v>
      </c>
      <c r="B285" s="1">
        <f>J65</f>
        <v>0</v>
      </c>
      <c r="C285" s="1">
        <f>J71</f>
        <v>0</v>
      </c>
      <c r="D285" s="1">
        <f>J77</f>
        <v>0</v>
      </c>
      <c r="E285" s="1">
        <f>J83</f>
        <v>0</v>
      </c>
    </row>
    <row r="286" spans="1:9" x14ac:dyDescent="0.25">
      <c r="A286" s="32">
        <f t="shared" ref="A286:A289" si="147">A13</f>
        <v>-4</v>
      </c>
      <c r="B286" s="1">
        <f t="shared" ref="B286:B289" si="148">J66</f>
        <v>0</v>
      </c>
      <c r="C286" s="1">
        <f t="shared" ref="C286:C289" si="149">J72</f>
        <v>0</v>
      </c>
      <c r="D286" s="1">
        <f t="shared" ref="D286:D289" si="150">J78</f>
        <v>0</v>
      </c>
      <c r="E286" s="1">
        <f t="shared" ref="E286:E289" si="151">J84</f>
        <v>0</v>
      </c>
    </row>
    <row r="287" spans="1:9" x14ac:dyDescent="0.25">
      <c r="A287" s="32">
        <f t="shared" si="147"/>
        <v>-3</v>
      </c>
      <c r="B287" s="1">
        <f t="shared" si="148"/>
        <v>0</v>
      </c>
      <c r="C287" s="1">
        <f t="shared" si="149"/>
        <v>0</v>
      </c>
      <c r="D287" s="1">
        <f t="shared" si="150"/>
        <v>0</v>
      </c>
      <c r="E287" s="1">
        <f t="shared" si="151"/>
        <v>0</v>
      </c>
    </row>
    <row r="288" spans="1:9" x14ac:dyDescent="0.25">
      <c r="A288" s="32">
        <f t="shared" si="147"/>
        <v>-2</v>
      </c>
      <c r="B288" s="1">
        <f t="shared" si="148"/>
        <v>0</v>
      </c>
      <c r="C288" s="1">
        <f t="shared" si="149"/>
        <v>0</v>
      </c>
      <c r="D288" s="1">
        <f t="shared" si="150"/>
        <v>0</v>
      </c>
      <c r="E288" s="1">
        <f t="shared" si="151"/>
        <v>0</v>
      </c>
    </row>
    <row r="289" spans="1:18" x14ac:dyDescent="0.25">
      <c r="A289" s="32">
        <f t="shared" si="147"/>
        <v>-1</v>
      </c>
      <c r="B289" s="1">
        <f t="shared" si="148"/>
        <v>0</v>
      </c>
      <c r="C289" s="1">
        <f t="shared" si="149"/>
        <v>0</v>
      </c>
      <c r="D289" s="1">
        <f t="shared" si="150"/>
        <v>0</v>
      </c>
      <c r="E289" s="1">
        <f t="shared" si="151"/>
        <v>0</v>
      </c>
    </row>
    <row r="290" spans="1:18" ht="24" customHeight="1" x14ac:dyDescent="0.25">
      <c r="A290" s="141" t="s">
        <v>112</v>
      </c>
      <c r="B290" s="142"/>
      <c r="C290" s="142"/>
      <c r="D290" s="142"/>
      <c r="E290" s="143"/>
    </row>
    <row r="291" spans="1:18" x14ac:dyDescent="0.25">
      <c r="A291" s="32">
        <f>A12</f>
        <v>-5</v>
      </c>
      <c r="B291" s="1">
        <f>IFERROR(B285*100/D12,0)</f>
        <v>0</v>
      </c>
      <c r="C291" s="1">
        <f>IFERROR(C285*100/D12,0)</f>
        <v>0</v>
      </c>
      <c r="D291" s="1">
        <f>IFERROR(D285*100/D12,0)</f>
        <v>0</v>
      </c>
      <c r="E291" s="1">
        <f>IFERROR(E285*100/D12,0)</f>
        <v>0</v>
      </c>
    </row>
    <row r="292" spans="1:18" x14ac:dyDescent="0.25">
      <c r="A292" s="32">
        <f t="shared" ref="A292:A295" si="152">A13</f>
        <v>-4</v>
      </c>
      <c r="B292" s="1">
        <f t="shared" ref="B292:B295" si="153">IFERROR(B286*100/D13,0)</f>
        <v>0</v>
      </c>
      <c r="C292" s="1">
        <f t="shared" ref="C292:C295" si="154">IFERROR(C286*100/D13,0)</f>
        <v>0</v>
      </c>
      <c r="D292" s="1">
        <f t="shared" ref="D292:D295" si="155">IFERROR(D286*100/D13,0)</f>
        <v>0</v>
      </c>
      <c r="E292" s="1">
        <f t="shared" ref="E292:E295" si="156">IFERROR(E286*100/D13,0)</f>
        <v>0</v>
      </c>
    </row>
    <row r="293" spans="1:18" x14ac:dyDescent="0.25">
      <c r="A293" s="32">
        <f t="shared" si="152"/>
        <v>-3</v>
      </c>
      <c r="B293" s="1">
        <f t="shared" si="153"/>
        <v>0</v>
      </c>
      <c r="C293" s="1">
        <f t="shared" si="154"/>
        <v>0</v>
      </c>
      <c r="D293" s="1">
        <f t="shared" si="155"/>
        <v>0</v>
      </c>
      <c r="E293" s="1">
        <f t="shared" si="156"/>
        <v>0</v>
      </c>
    </row>
    <row r="294" spans="1:18" x14ac:dyDescent="0.25">
      <c r="A294" s="32">
        <f t="shared" si="152"/>
        <v>-2</v>
      </c>
      <c r="B294" s="1">
        <f t="shared" si="153"/>
        <v>0</v>
      </c>
      <c r="C294" s="1">
        <f t="shared" si="154"/>
        <v>0</v>
      </c>
      <c r="D294" s="1">
        <f t="shared" si="155"/>
        <v>0</v>
      </c>
      <c r="E294" s="1">
        <f t="shared" si="156"/>
        <v>0</v>
      </c>
    </row>
    <row r="295" spans="1:18" x14ac:dyDescent="0.25">
      <c r="A295" s="32">
        <f t="shared" si="152"/>
        <v>-1</v>
      </c>
      <c r="B295" s="1">
        <f t="shared" si="153"/>
        <v>0</v>
      </c>
      <c r="C295" s="1">
        <f t="shared" si="154"/>
        <v>0</v>
      </c>
      <c r="D295" s="1">
        <f t="shared" si="155"/>
        <v>0</v>
      </c>
      <c r="E295" s="1">
        <f t="shared" si="156"/>
        <v>0</v>
      </c>
    </row>
    <row r="296" spans="1:18" x14ac:dyDescent="0.25">
      <c r="A296" s="9" t="s">
        <v>113</v>
      </c>
      <c r="B296" s="10"/>
      <c r="C296" s="39"/>
      <c r="D296" s="39"/>
      <c r="E296" s="37"/>
    </row>
    <row r="297" spans="1:18" x14ac:dyDescent="0.25">
      <c r="A297" s="96">
        <f>E196</f>
        <v>0</v>
      </c>
      <c r="B297" s="103"/>
      <c r="C297" s="103"/>
      <c r="D297" s="103"/>
      <c r="E297" s="103"/>
    </row>
    <row r="299" spans="1:18" ht="30" customHeight="1" x14ac:dyDescent="0.25">
      <c r="A299" s="171" t="s">
        <v>114</v>
      </c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</row>
    <row r="300" spans="1:18" ht="5.25" customHeight="1" x14ac:dyDescent="0.25"/>
    <row r="301" spans="1:18" x14ac:dyDescent="0.25">
      <c r="A301" s="146" t="s">
        <v>6</v>
      </c>
      <c r="B301" s="147"/>
      <c r="C301" s="146" t="s">
        <v>7</v>
      </c>
      <c r="D301" s="147"/>
      <c r="E301" s="141" t="s">
        <v>115</v>
      </c>
      <c r="F301" s="142"/>
      <c r="G301" s="143"/>
      <c r="H301" s="159" t="s">
        <v>116</v>
      </c>
      <c r="I301" s="240"/>
      <c r="J301" s="241"/>
    </row>
    <row r="302" spans="1:18" ht="48" x14ac:dyDescent="0.25">
      <c r="A302" s="148"/>
      <c r="B302" s="149"/>
      <c r="C302" s="148"/>
      <c r="D302" s="149"/>
      <c r="E302" s="31" t="s">
        <v>10</v>
      </c>
      <c r="F302" s="35" t="s">
        <v>117</v>
      </c>
      <c r="G302" s="35" t="s">
        <v>118</v>
      </c>
      <c r="H302" s="161"/>
      <c r="I302" s="240"/>
      <c r="J302" s="241"/>
    </row>
    <row r="303" spans="1:18" x14ac:dyDescent="0.25">
      <c r="A303" s="236">
        <f>A12</f>
        <v>-5</v>
      </c>
      <c r="B303" s="237"/>
      <c r="C303" s="238">
        <f>B12</f>
        <v>0</v>
      </c>
      <c r="D303" s="238"/>
      <c r="E303" s="104"/>
      <c r="F303" s="105"/>
      <c r="G303" s="97"/>
      <c r="H303" s="129">
        <f>IFERROR(E303*100/C303,0)</f>
        <v>0</v>
      </c>
      <c r="I303" s="130"/>
    </row>
    <row r="304" spans="1:18" x14ac:dyDescent="0.25">
      <c r="A304" s="236">
        <f t="shared" ref="A304:A307" si="157">A13</f>
        <v>-4</v>
      </c>
      <c r="B304" s="237"/>
      <c r="C304" s="238">
        <f t="shared" ref="C304:C307" si="158">B13</f>
        <v>0</v>
      </c>
      <c r="D304" s="238"/>
      <c r="E304" s="106"/>
      <c r="F304" s="102"/>
      <c r="G304" s="97"/>
      <c r="H304" s="129">
        <f t="shared" ref="H304:H307" si="159">IFERROR(E304*100/C304,0)</f>
        <v>0</v>
      </c>
      <c r="I304" s="130"/>
    </row>
    <row r="305" spans="1:16" x14ac:dyDescent="0.25">
      <c r="A305" s="236">
        <f t="shared" si="157"/>
        <v>-3</v>
      </c>
      <c r="B305" s="237"/>
      <c r="C305" s="238">
        <f t="shared" si="158"/>
        <v>0</v>
      </c>
      <c r="D305" s="238"/>
      <c r="E305" s="106"/>
      <c r="F305" s="102"/>
      <c r="G305" s="97"/>
      <c r="H305" s="129">
        <f t="shared" si="159"/>
        <v>0</v>
      </c>
      <c r="I305" s="130"/>
    </row>
    <row r="306" spans="1:16" x14ac:dyDescent="0.25">
      <c r="A306" s="236">
        <f t="shared" si="157"/>
        <v>-2</v>
      </c>
      <c r="B306" s="237"/>
      <c r="C306" s="238">
        <f t="shared" si="158"/>
        <v>0</v>
      </c>
      <c r="D306" s="238"/>
      <c r="E306" s="104"/>
      <c r="F306" s="105"/>
      <c r="G306" s="97"/>
      <c r="H306" s="129">
        <f t="shared" si="159"/>
        <v>0</v>
      </c>
      <c r="I306" s="130"/>
    </row>
    <row r="307" spans="1:16" x14ac:dyDescent="0.25">
      <c r="A307" s="236">
        <f t="shared" si="157"/>
        <v>-1</v>
      </c>
      <c r="B307" s="237"/>
      <c r="C307" s="238">
        <f t="shared" si="158"/>
        <v>0</v>
      </c>
      <c r="D307" s="238"/>
      <c r="E307" s="104"/>
      <c r="F307" s="105"/>
      <c r="G307" s="97"/>
      <c r="H307" s="129">
        <f t="shared" si="159"/>
        <v>0</v>
      </c>
      <c r="I307" s="130"/>
    </row>
    <row r="309" spans="1:16" x14ac:dyDescent="0.25">
      <c r="A309" s="156" t="s">
        <v>119</v>
      </c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4.5" customHeight="1" x14ac:dyDescent="0.25"/>
    <row r="311" spans="1:16" ht="43.5" customHeight="1" x14ac:dyDescent="0.25">
      <c r="A311" s="35" t="s">
        <v>6</v>
      </c>
      <c r="B311" s="141" t="s">
        <v>7</v>
      </c>
      <c r="C311" s="143"/>
      <c r="D311" s="206" t="s">
        <v>120</v>
      </c>
      <c r="E311" s="157"/>
      <c r="F311" s="206" t="s">
        <v>121</v>
      </c>
      <c r="G311" s="157"/>
    </row>
    <row r="312" spans="1:16" x14ac:dyDescent="0.25">
      <c r="A312" s="32">
        <f>A12</f>
        <v>-5</v>
      </c>
      <c r="B312" s="252">
        <f>B12</f>
        <v>0</v>
      </c>
      <c r="C312" s="253"/>
      <c r="D312" s="211"/>
      <c r="E312" s="213"/>
      <c r="F312" s="259">
        <f>IFERROR(D312*100/B312,0)</f>
        <v>0</v>
      </c>
      <c r="G312" s="260"/>
    </row>
    <row r="313" spans="1:16" x14ac:dyDescent="0.25">
      <c r="A313" s="32">
        <f t="shared" ref="A313:B316" si="160">A13</f>
        <v>-4</v>
      </c>
      <c r="B313" s="252">
        <f t="shared" si="160"/>
        <v>0</v>
      </c>
      <c r="C313" s="253"/>
      <c r="D313" s="211"/>
      <c r="E313" s="213"/>
      <c r="F313" s="259">
        <f t="shared" ref="F313:F316" si="161">IFERROR(D313*100/B313,0)</f>
        <v>0</v>
      </c>
      <c r="G313" s="260"/>
    </row>
    <row r="314" spans="1:16" x14ac:dyDescent="0.25">
      <c r="A314" s="32">
        <f t="shared" si="160"/>
        <v>-3</v>
      </c>
      <c r="B314" s="252">
        <f t="shared" si="160"/>
        <v>0</v>
      </c>
      <c r="C314" s="253"/>
      <c r="D314" s="211"/>
      <c r="E314" s="213"/>
      <c r="F314" s="259">
        <f t="shared" si="161"/>
        <v>0</v>
      </c>
      <c r="G314" s="260"/>
    </row>
    <row r="315" spans="1:16" x14ac:dyDescent="0.25">
      <c r="A315" s="32">
        <f t="shared" si="160"/>
        <v>-2</v>
      </c>
      <c r="B315" s="252">
        <f t="shared" si="160"/>
        <v>0</v>
      </c>
      <c r="C315" s="253"/>
      <c r="D315" s="211"/>
      <c r="E315" s="213"/>
      <c r="F315" s="259">
        <f t="shared" si="161"/>
        <v>0</v>
      </c>
      <c r="G315" s="260"/>
    </row>
    <row r="316" spans="1:16" x14ac:dyDescent="0.25">
      <c r="A316" s="32">
        <f t="shared" si="160"/>
        <v>-1</v>
      </c>
      <c r="B316" s="252">
        <f t="shared" si="160"/>
        <v>0</v>
      </c>
      <c r="C316" s="253"/>
      <c r="D316" s="211"/>
      <c r="E316" s="213"/>
      <c r="F316" s="259">
        <f t="shared" si="161"/>
        <v>0</v>
      </c>
      <c r="G316" s="260"/>
    </row>
    <row r="320" spans="1:16" x14ac:dyDescent="0.25">
      <c r="A320" s="101" t="s">
        <v>134</v>
      </c>
      <c r="B320" s="101"/>
      <c r="C320" s="101"/>
      <c r="D320" s="101"/>
      <c r="E320" s="101"/>
      <c r="F320" s="101"/>
      <c r="G320" s="101"/>
      <c r="H320" s="101"/>
      <c r="I320" s="101"/>
      <c r="J320" s="101"/>
      <c r="K320" s="86"/>
      <c r="L320" s="86"/>
      <c r="M320" s="86"/>
    </row>
    <row r="321" spans="1:9" ht="6.75" customHeight="1" x14ac:dyDescent="0.25"/>
    <row r="322" spans="1:9" ht="46.5" customHeight="1" x14ac:dyDescent="0.25">
      <c r="A322" s="188" t="s">
        <v>6</v>
      </c>
      <c r="B322" s="261" t="s">
        <v>7</v>
      </c>
      <c r="C322" s="262"/>
      <c r="D322" s="265" t="s">
        <v>133</v>
      </c>
      <c r="E322" s="266"/>
      <c r="F322" s="188" t="s">
        <v>9</v>
      </c>
    </row>
    <row r="323" spans="1:9" ht="33" x14ac:dyDescent="0.25">
      <c r="A323" s="218"/>
      <c r="B323" s="263"/>
      <c r="C323" s="264"/>
      <c r="D323" s="38" t="s">
        <v>10</v>
      </c>
      <c r="E323" s="11" t="s">
        <v>135</v>
      </c>
      <c r="F323" s="218"/>
    </row>
    <row r="324" spans="1:9" x14ac:dyDescent="0.25">
      <c r="A324" s="32">
        <f>A12</f>
        <v>-5</v>
      </c>
      <c r="B324" s="252">
        <f>B12</f>
        <v>0</v>
      </c>
      <c r="C324" s="253"/>
      <c r="D324" s="103"/>
      <c r="E324" s="103"/>
      <c r="F324" s="1">
        <f>IFERROR(D324*100/B324,0)</f>
        <v>0</v>
      </c>
    </row>
    <row r="325" spans="1:9" x14ac:dyDescent="0.25">
      <c r="A325" s="32">
        <f t="shared" ref="A325:B328" si="162">A13</f>
        <v>-4</v>
      </c>
      <c r="B325" s="252">
        <f t="shared" si="162"/>
        <v>0</v>
      </c>
      <c r="C325" s="253"/>
      <c r="D325" s="103"/>
      <c r="E325" s="103"/>
      <c r="F325" s="1">
        <f t="shared" ref="F325:F328" si="163">IFERROR(D325*100/B325,0)</f>
        <v>0</v>
      </c>
    </row>
    <row r="326" spans="1:9" x14ac:dyDescent="0.25">
      <c r="A326" s="32">
        <f t="shared" si="162"/>
        <v>-3</v>
      </c>
      <c r="B326" s="252">
        <f t="shared" si="162"/>
        <v>0</v>
      </c>
      <c r="C326" s="253"/>
      <c r="D326" s="103"/>
      <c r="E326" s="103"/>
      <c r="F326" s="1">
        <f t="shared" si="163"/>
        <v>0</v>
      </c>
    </row>
    <row r="327" spans="1:9" x14ac:dyDescent="0.25">
      <c r="A327" s="32">
        <f t="shared" si="162"/>
        <v>-2</v>
      </c>
      <c r="B327" s="252">
        <f t="shared" si="162"/>
        <v>0</v>
      </c>
      <c r="C327" s="253"/>
      <c r="D327" s="103"/>
      <c r="E327" s="103"/>
      <c r="F327" s="1">
        <f t="shared" si="163"/>
        <v>0</v>
      </c>
    </row>
    <row r="328" spans="1:9" x14ac:dyDescent="0.25">
      <c r="A328" s="32">
        <f t="shared" si="162"/>
        <v>-1</v>
      </c>
      <c r="B328" s="252">
        <f t="shared" si="162"/>
        <v>0</v>
      </c>
      <c r="C328" s="253"/>
      <c r="D328" s="103"/>
      <c r="E328" s="103"/>
      <c r="F328" s="1">
        <f t="shared" si="163"/>
        <v>0</v>
      </c>
    </row>
    <row r="332" spans="1:9" x14ac:dyDescent="0.25">
      <c r="A332" s="156" t="s">
        <v>122</v>
      </c>
      <c r="B332" s="156"/>
      <c r="C332" s="156"/>
      <c r="D332" s="156"/>
      <c r="E332" s="156"/>
      <c r="F332" s="156"/>
    </row>
    <row r="333" spans="1:9" ht="6.75" customHeight="1" x14ac:dyDescent="0.25"/>
    <row r="334" spans="1:9" ht="30" customHeight="1" x14ac:dyDescent="0.25">
      <c r="A334" s="141" t="s">
        <v>123</v>
      </c>
      <c r="B334" s="142"/>
      <c r="C334" s="143"/>
      <c r="D334" s="226" t="s">
        <v>124</v>
      </c>
      <c r="E334" s="226"/>
      <c r="F334" s="254"/>
    </row>
    <row r="335" spans="1:9" x14ac:dyDescent="0.25">
      <c r="A335" s="252">
        <f>A338+B338+C338+D338+E338</f>
        <v>0</v>
      </c>
      <c r="B335" s="255"/>
      <c r="C335" s="253"/>
      <c r="D335" s="256">
        <f>IFERROR(A335*100/B16,0)</f>
        <v>0</v>
      </c>
      <c r="E335" s="257"/>
      <c r="F335" s="258"/>
    </row>
    <row r="336" spans="1:9" x14ac:dyDescent="0.25">
      <c r="A336" s="251" t="s">
        <v>125</v>
      </c>
      <c r="B336" s="251"/>
      <c r="C336" s="251"/>
      <c r="D336" s="251"/>
      <c r="E336" s="251"/>
      <c r="F336" s="251"/>
      <c r="G336" s="251"/>
      <c r="H336" s="251"/>
      <c r="I336" s="251"/>
    </row>
    <row r="337" spans="1:5" x14ac:dyDescent="0.25">
      <c r="A337" s="32" t="s">
        <v>126</v>
      </c>
      <c r="B337" s="32" t="s">
        <v>127</v>
      </c>
      <c r="C337" s="32" t="s">
        <v>128</v>
      </c>
      <c r="D337" s="32" t="s">
        <v>129</v>
      </c>
      <c r="E337" s="32" t="s">
        <v>130</v>
      </c>
    </row>
    <row r="338" spans="1:5" x14ac:dyDescent="0.25">
      <c r="A338" s="103"/>
      <c r="B338" s="103"/>
      <c r="C338" s="103"/>
      <c r="D338" s="103"/>
      <c r="E338" s="103"/>
    </row>
  </sheetData>
  <sheetProtection algorithmName="SHA-512" hashValue="oV1qqn4p3vt5eEr8SkpVdBWzQQE40Lk+ClOUwLQWu844VmC8K0L5JbImD6ctEg1b+R49Aas2hgV62vypKnItrQ==" saltValue="h/FYBgV8gZ/+L8yP/gwhIQ==" spinCount="100000" sheet="1" objects="1" scenarios="1" formatColumns="0" formatRows="0"/>
  <mergeCells count="297">
    <mergeCell ref="D316:E316"/>
    <mergeCell ref="F316:G316"/>
    <mergeCell ref="A322:A323"/>
    <mergeCell ref="B322:C323"/>
    <mergeCell ref="D322:E322"/>
    <mergeCell ref="F322:F323"/>
    <mergeCell ref="A309:P309"/>
    <mergeCell ref="F311:G311"/>
    <mergeCell ref="B312:C312"/>
    <mergeCell ref="D312:E312"/>
    <mergeCell ref="F312:G312"/>
    <mergeCell ref="B313:C313"/>
    <mergeCell ref="F313:G313"/>
    <mergeCell ref="D314:E314"/>
    <mergeCell ref="K5:O8"/>
    <mergeCell ref="A336:I336"/>
    <mergeCell ref="B324:C324"/>
    <mergeCell ref="B325:C325"/>
    <mergeCell ref="B326:C326"/>
    <mergeCell ref="B327:C327"/>
    <mergeCell ref="B328:C328"/>
    <mergeCell ref="A332:F332"/>
    <mergeCell ref="A334:C334"/>
    <mergeCell ref="D334:F334"/>
    <mergeCell ref="A335:C335"/>
    <mergeCell ref="D335:F335"/>
    <mergeCell ref="B314:C314"/>
    <mergeCell ref="F314:G314"/>
    <mergeCell ref="B315:C315"/>
    <mergeCell ref="F315:G315"/>
    <mergeCell ref="B316:C316"/>
    <mergeCell ref="D315:E315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D313:E313"/>
    <mergeCell ref="B311:C311"/>
    <mergeCell ref="D311:E311"/>
    <mergeCell ref="A299:R299"/>
    <mergeCell ref="A301:B302"/>
    <mergeCell ref="C301:D302"/>
    <mergeCell ref="E301:G301"/>
    <mergeCell ref="H301:H302"/>
    <mergeCell ref="I301:I302"/>
    <mergeCell ref="A303:B303"/>
    <mergeCell ref="C303:D303"/>
    <mergeCell ref="J301:J302"/>
    <mergeCell ref="B276:C276"/>
    <mergeCell ref="B277:C277"/>
    <mergeCell ref="B278:C278"/>
    <mergeCell ref="A280:I280"/>
    <mergeCell ref="A282:A283"/>
    <mergeCell ref="B282:B283"/>
    <mergeCell ref="C282:C283"/>
    <mergeCell ref="D282:D283"/>
    <mergeCell ref="E282:E283"/>
    <mergeCell ref="A270:J270"/>
    <mergeCell ref="A272:A273"/>
    <mergeCell ref="B272:C272"/>
    <mergeCell ref="D272:E272"/>
    <mergeCell ref="F272:G272"/>
    <mergeCell ref="H272:I272"/>
    <mergeCell ref="B273:C273"/>
    <mergeCell ref="B274:C274"/>
    <mergeCell ref="B275:C275"/>
    <mergeCell ref="A261:K261"/>
    <mergeCell ref="C263:D263"/>
    <mergeCell ref="C264:D264"/>
    <mergeCell ref="C265:D265"/>
    <mergeCell ref="C266:D266"/>
    <mergeCell ref="C267:D267"/>
    <mergeCell ref="C268:D268"/>
    <mergeCell ref="H211:I211"/>
    <mergeCell ref="H212:I212"/>
    <mergeCell ref="H213:I213"/>
    <mergeCell ref="H214:I214"/>
    <mergeCell ref="H215:I215"/>
    <mergeCell ref="J211:K211"/>
    <mergeCell ref="J212:K212"/>
    <mergeCell ref="J213:K213"/>
    <mergeCell ref="J214:K214"/>
    <mergeCell ref="J215:K215"/>
    <mergeCell ref="A245:I245"/>
    <mergeCell ref="B238:F238"/>
    <mergeCell ref="B239:F239"/>
    <mergeCell ref="B240:F240"/>
    <mergeCell ref="B241:F241"/>
    <mergeCell ref="B223:C223"/>
    <mergeCell ref="I224:J224"/>
    <mergeCell ref="H198:J198"/>
    <mergeCell ref="A206:H206"/>
    <mergeCell ref="A207:F207"/>
    <mergeCell ref="I207:J207"/>
    <mergeCell ref="C209:D209"/>
    <mergeCell ref="A209:A210"/>
    <mergeCell ref="B209:B210"/>
    <mergeCell ref="E209:E210"/>
    <mergeCell ref="F209:G209"/>
    <mergeCell ref="H209:I210"/>
    <mergeCell ref="J209:K210"/>
    <mergeCell ref="A197:A198"/>
    <mergeCell ref="B197:J197"/>
    <mergeCell ref="B198:D198"/>
    <mergeCell ref="E198:G198"/>
    <mergeCell ref="B199:D199"/>
    <mergeCell ref="E199:G199"/>
    <mergeCell ref="H199:J199"/>
    <mergeCell ref="B200:D200"/>
    <mergeCell ref="I166:I167"/>
    <mergeCell ref="A191:I191"/>
    <mergeCell ref="A193:E193"/>
    <mergeCell ref="E200:G200"/>
    <mergeCell ref="H200:J200"/>
    <mergeCell ref="B203:D203"/>
    <mergeCell ref="E203:G203"/>
    <mergeCell ref="H203:J203"/>
    <mergeCell ref="B201:D201"/>
    <mergeCell ref="E201:G201"/>
    <mergeCell ref="H201:J201"/>
    <mergeCell ref="B202:D202"/>
    <mergeCell ref="E202:G202"/>
    <mergeCell ref="A174:A175"/>
    <mergeCell ref="A176:A177"/>
    <mergeCell ref="A178:A179"/>
    <mergeCell ref="A180:A181"/>
    <mergeCell ref="A182:A183"/>
    <mergeCell ref="B185:B186"/>
    <mergeCell ref="C185:C186"/>
    <mergeCell ref="D185:F185"/>
    <mergeCell ref="G185:I185"/>
    <mergeCell ref="A185:A186"/>
    <mergeCell ref="H202:J202"/>
    <mergeCell ref="A168:A169"/>
    <mergeCell ref="A170:A171"/>
    <mergeCell ref="A172:A173"/>
    <mergeCell ref="A157:A158"/>
    <mergeCell ref="G157:G158"/>
    <mergeCell ref="J157:J158"/>
    <mergeCell ref="M157:M158"/>
    <mergeCell ref="P157:P158"/>
    <mergeCell ref="A159:A160"/>
    <mergeCell ref="G159:G160"/>
    <mergeCell ref="J159:J160"/>
    <mergeCell ref="M159:M160"/>
    <mergeCell ref="P159:P160"/>
    <mergeCell ref="J161:J162"/>
    <mergeCell ref="M161:M162"/>
    <mergeCell ref="P161:P162"/>
    <mergeCell ref="A161:A162"/>
    <mergeCell ref="G161:G162"/>
    <mergeCell ref="A163:A164"/>
    <mergeCell ref="A166:A167"/>
    <mergeCell ref="B166:B167"/>
    <mergeCell ref="C166:C167"/>
    <mergeCell ref="D166:D167"/>
    <mergeCell ref="E166:H166"/>
    <mergeCell ref="A153:A154"/>
    <mergeCell ref="G153:G154"/>
    <mergeCell ref="J153:J154"/>
    <mergeCell ref="M153:M154"/>
    <mergeCell ref="P153:P154"/>
    <mergeCell ref="A155:A156"/>
    <mergeCell ref="G155:G156"/>
    <mergeCell ref="J155:J156"/>
    <mergeCell ref="M155:M156"/>
    <mergeCell ref="P155:P156"/>
    <mergeCell ref="A151:A152"/>
    <mergeCell ref="G151:G152"/>
    <mergeCell ref="J151:J152"/>
    <mergeCell ref="M151:M152"/>
    <mergeCell ref="P151:P152"/>
    <mergeCell ref="A144:M144"/>
    <mergeCell ref="A145:E145"/>
    <mergeCell ref="R147:R148"/>
    <mergeCell ref="A147:A148"/>
    <mergeCell ref="B147:B148"/>
    <mergeCell ref="C147:C148"/>
    <mergeCell ref="D147:D148"/>
    <mergeCell ref="E147:E148"/>
    <mergeCell ref="F147:H147"/>
    <mergeCell ref="I147:K147"/>
    <mergeCell ref="L147:N147"/>
    <mergeCell ref="O147:Q147"/>
    <mergeCell ref="A149:A150"/>
    <mergeCell ref="G149:G150"/>
    <mergeCell ref="J149:J150"/>
    <mergeCell ref="M149:M150"/>
    <mergeCell ref="P149:P150"/>
    <mergeCell ref="A126:B126"/>
    <mergeCell ref="A127:A131"/>
    <mergeCell ref="A132:B132"/>
    <mergeCell ref="A134:I134"/>
    <mergeCell ref="A136:A137"/>
    <mergeCell ref="B136:I136"/>
    <mergeCell ref="A108:B108"/>
    <mergeCell ref="A109:A113"/>
    <mergeCell ref="A114:B114"/>
    <mergeCell ref="A115:A119"/>
    <mergeCell ref="A120:B120"/>
    <mergeCell ref="A121:A125"/>
    <mergeCell ref="A94:B94"/>
    <mergeCell ref="A101:A102"/>
    <mergeCell ref="B101:B102"/>
    <mergeCell ref="C101:J101"/>
    <mergeCell ref="A103:A107"/>
    <mergeCell ref="A71:A75"/>
    <mergeCell ref="A76:B76"/>
    <mergeCell ref="A77:A81"/>
    <mergeCell ref="A82:B82"/>
    <mergeCell ref="A83:A87"/>
    <mergeCell ref="A88:B88"/>
    <mergeCell ref="A65:A69"/>
    <mergeCell ref="A70:B70"/>
    <mergeCell ref="A51:A55"/>
    <mergeCell ref="A57:A61"/>
    <mergeCell ref="A38:B38"/>
    <mergeCell ref="A44:B44"/>
    <mergeCell ref="A50:B50"/>
    <mergeCell ref="A56:B56"/>
    <mergeCell ref="A89:A93"/>
    <mergeCell ref="A5:B5"/>
    <mergeCell ref="A4:C4"/>
    <mergeCell ref="D4:I4"/>
    <mergeCell ref="A219:R219"/>
    <mergeCell ref="A221:H221"/>
    <mergeCell ref="A20:A22"/>
    <mergeCell ref="D21:E21"/>
    <mergeCell ref="F21:G21"/>
    <mergeCell ref="H21:I21"/>
    <mergeCell ref="J21:K21"/>
    <mergeCell ref="B20:C22"/>
    <mergeCell ref="D20:K20"/>
    <mergeCell ref="D12:E12"/>
    <mergeCell ref="D13:E13"/>
    <mergeCell ref="D14:E14"/>
    <mergeCell ref="D15:E15"/>
    <mergeCell ref="D16:E16"/>
    <mergeCell ref="B12:C12"/>
    <mergeCell ref="B13:C13"/>
    <mergeCell ref="A95:A99"/>
    <mergeCell ref="B14:C14"/>
    <mergeCell ref="B15:C15"/>
    <mergeCell ref="B16:C16"/>
    <mergeCell ref="C63:J63"/>
    <mergeCell ref="I226:J226"/>
    <mergeCell ref="I227:J227"/>
    <mergeCell ref="I228:J228"/>
    <mergeCell ref="I229:J229"/>
    <mergeCell ref="I230:J230"/>
    <mergeCell ref="K225:L225"/>
    <mergeCell ref="K226:L226"/>
    <mergeCell ref="A7:H7"/>
    <mergeCell ref="B11:C11"/>
    <mergeCell ref="D11:E11"/>
    <mergeCell ref="B31:B32"/>
    <mergeCell ref="C31:J31"/>
    <mergeCell ref="A33:A37"/>
    <mergeCell ref="A39:A43"/>
    <mergeCell ref="A45:A49"/>
    <mergeCell ref="A31:A32"/>
    <mergeCell ref="B23:C23"/>
    <mergeCell ref="B24:C24"/>
    <mergeCell ref="B25:C25"/>
    <mergeCell ref="B26:C26"/>
    <mergeCell ref="B27:C27"/>
    <mergeCell ref="A62:B62"/>
    <mergeCell ref="A63:A64"/>
    <mergeCell ref="B63:B64"/>
    <mergeCell ref="A284:E284"/>
    <mergeCell ref="A290:E290"/>
    <mergeCell ref="H216:I216"/>
    <mergeCell ref="J216:K216"/>
    <mergeCell ref="K250:L251"/>
    <mergeCell ref="K227:L227"/>
    <mergeCell ref="K228:L228"/>
    <mergeCell ref="K229:L229"/>
    <mergeCell ref="K230:L230"/>
    <mergeCell ref="G250:J250"/>
    <mergeCell ref="K224:L224"/>
    <mergeCell ref="D223:L223"/>
    <mergeCell ref="A223:A224"/>
    <mergeCell ref="A233:K233"/>
    <mergeCell ref="B235:F235"/>
    <mergeCell ref="B236:F236"/>
    <mergeCell ref="B237:F237"/>
    <mergeCell ref="A250:A252"/>
    <mergeCell ref="B250:B252"/>
    <mergeCell ref="C250:D251"/>
    <mergeCell ref="E250:F251"/>
    <mergeCell ref="A246:H246"/>
    <mergeCell ref="A247:L247"/>
    <mergeCell ref="I225:J225"/>
  </mergeCells>
  <conditionalFormatting sqref="J89">
    <cfRule type="expression" dxfId="192" priority="196">
      <formula>$D$12=$J$89</formula>
    </cfRule>
    <cfRule type="expression" dxfId="191" priority="197">
      <formula>$J$89&lt;$D$12</formula>
    </cfRule>
    <cfRule type="expression" dxfId="190" priority="198">
      <formula>$J$89&gt;$D$12</formula>
    </cfRule>
  </conditionalFormatting>
  <conditionalFormatting sqref="C38">
    <cfRule type="expression" dxfId="189" priority="193">
      <formula>$C$38&lt;0</formula>
    </cfRule>
    <cfRule type="expression" dxfId="188" priority="194">
      <formula>$C$38&gt;0</formula>
    </cfRule>
  </conditionalFormatting>
  <conditionalFormatting sqref="D38">
    <cfRule type="expression" dxfId="187" priority="189">
      <formula>$D$38&lt;0</formula>
    </cfRule>
    <cfRule type="expression" dxfId="186" priority="190">
      <formula>$D$38&gt;0</formula>
    </cfRule>
  </conditionalFormatting>
  <conditionalFormatting sqref="E38">
    <cfRule type="expression" dxfId="185" priority="187">
      <formula>$E$38&gt;0</formula>
    </cfRule>
    <cfRule type="expression" dxfId="184" priority="188">
      <formula>$E$38&lt;0</formula>
    </cfRule>
  </conditionalFormatting>
  <conditionalFormatting sqref="F38">
    <cfRule type="expression" dxfId="183" priority="185">
      <formula>$F$38&gt;0</formula>
    </cfRule>
    <cfRule type="expression" dxfId="182" priority="186">
      <formula>$F$38&lt;0</formula>
    </cfRule>
  </conditionalFormatting>
  <conditionalFormatting sqref="G38">
    <cfRule type="expression" dxfId="181" priority="183">
      <formula>$G$38&gt;0</formula>
    </cfRule>
    <cfRule type="expression" dxfId="180" priority="184">
      <formula>$G$38&lt;0</formula>
    </cfRule>
  </conditionalFormatting>
  <conditionalFormatting sqref="H38">
    <cfRule type="expression" dxfId="179" priority="181">
      <formula>$H$38&gt;0</formula>
    </cfRule>
    <cfRule type="expression" dxfId="178" priority="182">
      <formula>$H$38&lt;0</formula>
    </cfRule>
  </conditionalFormatting>
  <conditionalFormatting sqref="I38">
    <cfRule type="expression" dxfId="177" priority="178">
      <formula>$I$38&gt;0</formula>
    </cfRule>
    <cfRule type="expression" dxfId="176" priority="180">
      <formula>$I$38&lt;0</formula>
    </cfRule>
  </conditionalFormatting>
  <conditionalFormatting sqref="J38">
    <cfRule type="expression" dxfId="175" priority="176">
      <formula>$J$38&gt;0</formula>
    </cfRule>
    <cfRule type="expression" dxfId="174" priority="177">
      <formula>$J$38&lt;0</formula>
    </cfRule>
  </conditionalFormatting>
  <conditionalFormatting sqref="C44">
    <cfRule type="expression" dxfId="173" priority="174">
      <formula>$C$44&gt;0</formula>
    </cfRule>
    <cfRule type="expression" dxfId="172" priority="175">
      <formula>$C$44&lt;0</formula>
    </cfRule>
  </conditionalFormatting>
  <conditionalFormatting sqref="D44">
    <cfRule type="expression" dxfId="171" priority="172">
      <formula>$D$44&gt;0</formula>
    </cfRule>
    <cfRule type="expression" dxfId="170" priority="173">
      <formula>$D$44&lt;0</formula>
    </cfRule>
  </conditionalFormatting>
  <conditionalFormatting sqref="E44">
    <cfRule type="expression" dxfId="169" priority="170">
      <formula>$E$44&gt;0</formula>
    </cfRule>
    <cfRule type="expression" dxfId="168" priority="171">
      <formula>$E$44&lt;0</formula>
    </cfRule>
  </conditionalFormatting>
  <conditionalFormatting sqref="F44">
    <cfRule type="expression" dxfId="167" priority="168">
      <formula>$F$44&gt;0</formula>
    </cfRule>
    <cfRule type="expression" dxfId="166" priority="169">
      <formula>$F$44&lt;0</formula>
    </cfRule>
  </conditionalFormatting>
  <conditionalFormatting sqref="G44">
    <cfRule type="expression" dxfId="165" priority="166">
      <formula>$G$44&gt;0</formula>
    </cfRule>
    <cfRule type="expression" dxfId="164" priority="167">
      <formula>$G$44&lt;0</formula>
    </cfRule>
  </conditionalFormatting>
  <conditionalFormatting sqref="H44">
    <cfRule type="expression" dxfId="163" priority="164">
      <formula>$H$44&gt;0</formula>
    </cfRule>
    <cfRule type="expression" dxfId="162" priority="165">
      <formula>$H$44&lt;0</formula>
    </cfRule>
  </conditionalFormatting>
  <conditionalFormatting sqref="I44">
    <cfRule type="expression" dxfId="161" priority="162">
      <formula>$I$44&gt;0</formula>
    </cfRule>
    <cfRule type="expression" dxfId="160" priority="163">
      <formula>$I$44&lt;0</formula>
    </cfRule>
  </conditionalFormatting>
  <conditionalFormatting sqref="J44">
    <cfRule type="expression" dxfId="159" priority="160">
      <formula>$J$44&gt;0</formula>
    </cfRule>
    <cfRule type="expression" dxfId="158" priority="161">
      <formula>$J$44&lt;0</formula>
    </cfRule>
  </conditionalFormatting>
  <conditionalFormatting sqref="C50">
    <cfRule type="expression" dxfId="157" priority="158">
      <formula>$C$50&gt;0</formula>
    </cfRule>
    <cfRule type="expression" dxfId="156" priority="159">
      <formula>$C$50&lt;0</formula>
    </cfRule>
  </conditionalFormatting>
  <conditionalFormatting sqref="D50">
    <cfRule type="expression" dxfId="155" priority="156">
      <formula>$D$50&gt;0</formula>
    </cfRule>
    <cfRule type="expression" dxfId="154" priority="157">
      <formula>$D$50&lt;0</formula>
    </cfRule>
  </conditionalFormatting>
  <conditionalFormatting sqref="E50">
    <cfRule type="expression" dxfId="153" priority="154">
      <formula>$E$50&gt;0</formula>
    </cfRule>
    <cfRule type="expression" dxfId="152" priority="155">
      <formula>$E$50&lt;0</formula>
    </cfRule>
  </conditionalFormatting>
  <conditionalFormatting sqref="F50">
    <cfRule type="expression" dxfId="151" priority="152">
      <formula>$F$50&gt;0</formula>
    </cfRule>
    <cfRule type="expression" dxfId="150" priority="153">
      <formula>$F$50&lt;0</formula>
    </cfRule>
  </conditionalFormatting>
  <conditionalFormatting sqref="G50">
    <cfRule type="expression" dxfId="149" priority="150">
      <formula>$G$50&gt;0</formula>
    </cfRule>
    <cfRule type="expression" dxfId="148" priority="151">
      <formula>$G$50&lt;0</formula>
    </cfRule>
  </conditionalFormatting>
  <conditionalFormatting sqref="H50">
    <cfRule type="expression" dxfId="147" priority="148">
      <formula>$H$50&gt;0</formula>
    </cfRule>
    <cfRule type="expression" dxfId="146" priority="149">
      <formula>$H$50&lt;0</formula>
    </cfRule>
  </conditionalFormatting>
  <conditionalFormatting sqref="I50">
    <cfRule type="expression" dxfId="145" priority="146">
      <formula>$I$50&gt;0</formula>
    </cfRule>
    <cfRule type="expression" dxfId="144" priority="147">
      <formula>$I$50&lt;0</formula>
    </cfRule>
  </conditionalFormatting>
  <conditionalFormatting sqref="J50">
    <cfRule type="expression" dxfId="143" priority="144">
      <formula>$J$50&gt;0</formula>
    </cfRule>
    <cfRule type="expression" dxfId="142" priority="145">
      <formula>$J$50&lt;0</formula>
    </cfRule>
  </conditionalFormatting>
  <conditionalFormatting sqref="C56">
    <cfRule type="expression" dxfId="141" priority="142">
      <formula>$C$56&gt;0</formula>
    </cfRule>
    <cfRule type="expression" dxfId="140" priority="143">
      <formula>$C$56&lt;0</formula>
    </cfRule>
  </conditionalFormatting>
  <conditionalFormatting sqref="D56">
    <cfRule type="expression" dxfId="139" priority="140">
      <formula>$D$56&gt;0</formula>
    </cfRule>
    <cfRule type="expression" dxfId="138" priority="141">
      <formula>$D$56&lt;0</formula>
    </cfRule>
  </conditionalFormatting>
  <conditionalFormatting sqref="E56">
    <cfRule type="expression" dxfId="137" priority="138">
      <formula>$E$56&gt;0</formula>
    </cfRule>
    <cfRule type="expression" dxfId="136" priority="139">
      <formula>$E$56&lt;0</formula>
    </cfRule>
  </conditionalFormatting>
  <conditionalFormatting sqref="F56">
    <cfRule type="expression" dxfId="135" priority="136">
      <formula>$F$56&gt;0</formula>
    </cfRule>
    <cfRule type="expression" dxfId="134" priority="137">
      <formula>$F$56&lt;0</formula>
    </cfRule>
  </conditionalFormatting>
  <conditionalFormatting sqref="G56">
    <cfRule type="expression" dxfId="133" priority="134">
      <formula>$G$56&gt;0</formula>
    </cfRule>
    <cfRule type="expression" dxfId="132" priority="135">
      <formula>$G$56&lt;0</formula>
    </cfRule>
  </conditionalFormatting>
  <conditionalFormatting sqref="H56">
    <cfRule type="expression" dxfId="131" priority="132">
      <formula>$H$56&gt;0</formula>
    </cfRule>
    <cfRule type="expression" dxfId="130" priority="133">
      <formula>$H$56&lt;0</formula>
    </cfRule>
  </conditionalFormatting>
  <conditionalFormatting sqref="I56">
    <cfRule type="expression" dxfId="129" priority="130">
      <formula>$I$56&gt;0</formula>
    </cfRule>
    <cfRule type="expression" dxfId="128" priority="131">
      <formula>$I$56&lt;0</formula>
    </cfRule>
  </conditionalFormatting>
  <conditionalFormatting sqref="J56">
    <cfRule type="expression" dxfId="127" priority="128">
      <formula>$J$56&gt;0</formula>
    </cfRule>
    <cfRule type="expression" dxfId="126" priority="129">
      <formula>$J$56&lt;0</formula>
    </cfRule>
  </conditionalFormatting>
  <conditionalFormatting sqref="C62">
    <cfRule type="expression" dxfId="125" priority="126">
      <formula>$C$62&gt;0</formula>
    </cfRule>
    <cfRule type="expression" dxfId="124" priority="127">
      <formula>$C$62&lt;0</formula>
    </cfRule>
  </conditionalFormatting>
  <conditionalFormatting sqref="D62">
    <cfRule type="expression" dxfId="123" priority="124">
      <formula>$D$62&gt;0</formula>
    </cfRule>
    <cfRule type="expression" dxfId="122" priority="125">
      <formula>$D$62&lt;0</formula>
    </cfRule>
  </conditionalFormatting>
  <conditionalFormatting sqref="E62">
    <cfRule type="expression" dxfId="121" priority="122">
      <formula>$E$62&gt;0</formula>
    </cfRule>
    <cfRule type="expression" dxfId="120" priority="123">
      <formula>$E$62&lt;0</formula>
    </cfRule>
  </conditionalFormatting>
  <conditionalFormatting sqref="F62">
    <cfRule type="expression" dxfId="119" priority="120">
      <formula>$F$62&gt;0</formula>
    </cfRule>
    <cfRule type="expression" dxfId="118" priority="121">
      <formula>$F$62&lt;0</formula>
    </cfRule>
  </conditionalFormatting>
  <conditionalFormatting sqref="G62">
    <cfRule type="expression" dxfId="117" priority="118">
      <formula>$G$62&gt;0</formula>
    </cfRule>
    <cfRule type="expression" dxfId="116" priority="119">
      <formula>$G$62&lt;0</formula>
    </cfRule>
  </conditionalFormatting>
  <conditionalFormatting sqref="H62">
    <cfRule type="expression" dxfId="115" priority="116">
      <formula>$H$62&gt;0</formula>
    </cfRule>
    <cfRule type="expression" dxfId="114" priority="117">
      <formula>$H$62&lt;0</formula>
    </cfRule>
  </conditionalFormatting>
  <conditionalFormatting sqref="I62">
    <cfRule type="expression" dxfId="113" priority="114">
      <formula>$I$62&gt;0</formula>
    </cfRule>
    <cfRule type="expression" dxfId="112" priority="115">
      <formula>$I$62&lt;0</formula>
    </cfRule>
  </conditionalFormatting>
  <conditionalFormatting sqref="J62">
    <cfRule type="expression" dxfId="111" priority="112">
      <formula>$J$62&gt;0</formula>
    </cfRule>
    <cfRule type="expression" dxfId="110" priority="113">
      <formula>$J$62&lt;0</formula>
    </cfRule>
  </conditionalFormatting>
  <conditionalFormatting sqref="J90">
    <cfRule type="expression" dxfId="109" priority="109">
      <formula>$J$90=$D$13</formula>
    </cfRule>
    <cfRule type="expression" dxfId="108" priority="110">
      <formula>$J$90&gt;$D$13</formula>
    </cfRule>
    <cfRule type="expression" dxfId="107" priority="111">
      <formula>$J$90&lt;$D$13</formula>
    </cfRule>
  </conditionalFormatting>
  <conditionalFormatting sqref="J91">
    <cfRule type="expression" dxfId="106" priority="106">
      <formula>$J$91=$D$14</formula>
    </cfRule>
    <cfRule type="expression" dxfId="105" priority="107">
      <formula>$J$91&gt;$D$14</formula>
    </cfRule>
    <cfRule type="expression" dxfId="104" priority="108">
      <formula>$J$91&lt;$D$14</formula>
    </cfRule>
  </conditionalFormatting>
  <conditionalFormatting sqref="J92">
    <cfRule type="expression" dxfId="103" priority="103">
      <formula>$J$92=$D$15</formula>
    </cfRule>
    <cfRule type="expression" dxfId="102" priority="104">
      <formula>$J$92&gt;$D$15</formula>
    </cfRule>
    <cfRule type="expression" dxfId="101" priority="105">
      <formula>$J$92&lt;$D$15</formula>
    </cfRule>
  </conditionalFormatting>
  <conditionalFormatting sqref="J93">
    <cfRule type="expression" dxfId="100" priority="100">
      <formula>$J$93=$D$16</formula>
    </cfRule>
    <cfRule type="expression" dxfId="99" priority="101">
      <formula>$J$93&gt;$D$16</formula>
    </cfRule>
    <cfRule type="expression" dxfId="98" priority="102">
      <formula>$J$93&lt;$D$16</formula>
    </cfRule>
  </conditionalFormatting>
  <conditionalFormatting sqref="C108">
    <cfRule type="expression" dxfId="97" priority="98">
      <formula>$C$108&gt;0</formula>
    </cfRule>
    <cfRule type="expression" dxfId="96" priority="99">
      <formula>$C$108&lt;0</formula>
    </cfRule>
  </conditionalFormatting>
  <conditionalFormatting sqref="D108">
    <cfRule type="expression" dxfId="95" priority="96">
      <formula>$D$108&gt;0</formula>
    </cfRule>
    <cfRule type="expression" dxfId="94" priority="97">
      <formula>$D$108&lt;0</formula>
    </cfRule>
  </conditionalFormatting>
  <conditionalFormatting sqref="E108">
    <cfRule type="expression" dxfId="93" priority="94">
      <formula>$E$108&gt;0</formula>
    </cfRule>
    <cfRule type="expression" dxfId="92" priority="95">
      <formula>$E$108&lt;0</formula>
    </cfRule>
  </conditionalFormatting>
  <conditionalFormatting sqref="F108">
    <cfRule type="expression" dxfId="91" priority="92">
      <formula>$F$108&gt;0</formula>
    </cfRule>
    <cfRule type="expression" dxfId="90" priority="93">
      <formula>$F$108&lt;0</formula>
    </cfRule>
  </conditionalFormatting>
  <conditionalFormatting sqref="G108">
    <cfRule type="expression" dxfId="89" priority="90">
      <formula>$G$108&gt;0</formula>
    </cfRule>
    <cfRule type="expression" dxfId="88" priority="91">
      <formula>$G$108&lt;0</formula>
    </cfRule>
  </conditionalFormatting>
  <conditionalFormatting sqref="H108">
    <cfRule type="expression" dxfId="87" priority="88">
      <formula>$H$108&gt;0</formula>
    </cfRule>
    <cfRule type="expression" dxfId="86" priority="89">
      <formula>$H$108&lt;0</formula>
    </cfRule>
  </conditionalFormatting>
  <conditionalFormatting sqref="I108">
    <cfRule type="expression" dxfId="85" priority="85">
      <formula>$I$108&gt;0</formula>
    </cfRule>
    <cfRule type="expression" dxfId="84" priority="87">
      <formula>$I$108&lt;0</formula>
    </cfRule>
  </conditionalFormatting>
  <conditionalFormatting sqref="J108">
    <cfRule type="expression" dxfId="83" priority="83">
      <formula>$J$108&gt;0</formula>
    </cfRule>
    <cfRule type="expression" dxfId="82" priority="84">
      <formula>$J$108&lt;0</formula>
    </cfRule>
  </conditionalFormatting>
  <conditionalFormatting sqref="C114">
    <cfRule type="expression" dxfId="81" priority="81">
      <formula>$C$114&gt;0</formula>
    </cfRule>
    <cfRule type="expression" dxfId="80" priority="82">
      <formula>$C$114&lt;0</formula>
    </cfRule>
  </conditionalFormatting>
  <conditionalFormatting sqref="D114">
    <cfRule type="expression" dxfId="79" priority="79">
      <formula>$D$114&gt;0</formula>
    </cfRule>
    <cfRule type="expression" dxfId="78" priority="80">
      <formula>$D$114&lt;0</formula>
    </cfRule>
  </conditionalFormatting>
  <conditionalFormatting sqref="E114">
    <cfRule type="expression" dxfId="77" priority="77">
      <formula>$E$114&gt;0</formula>
    </cfRule>
    <cfRule type="expression" dxfId="76" priority="78">
      <formula>$E$114&lt;0</formula>
    </cfRule>
  </conditionalFormatting>
  <conditionalFormatting sqref="F114">
    <cfRule type="expression" dxfId="75" priority="75">
      <formula>$F$114&gt;0</formula>
    </cfRule>
    <cfRule type="expression" dxfId="74" priority="76">
      <formula>$F$114&lt;0</formula>
    </cfRule>
  </conditionalFormatting>
  <conditionalFormatting sqref="G114">
    <cfRule type="expression" dxfId="73" priority="73">
      <formula>$G$114&gt;0</formula>
    </cfRule>
    <cfRule type="expression" dxfId="72" priority="74">
      <formula>$G$114&lt;0</formula>
    </cfRule>
  </conditionalFormatting>
  <conditionalFormatting sqref="H114">
    <cfRule type="expression" dxfId="71" priority="71">
      <formula>$H$114&gt;0</formula>
    </cfRule>
    <cfRule type="expression" dxfId="70" priority="72">
      <formula>$H$114&lt;0</formula>
    </cfRule>
  </conditionalFormatting>
  <conditionalFormatting sqref="I114">
    <cfRule type="expression" dxfId="69" priority="69">
      <formula>$I$114&gt;0</formula>
    </cfRule>
    <cfRule type="expression" dxfId="68" priority="70">
      <formula>$I$114&lt;0</formula>
    </cfRule>
  </conditionalFormatting>
  <conditionalFormatting sqref="J114">
    <cfRule type="expression" dxfId="67" priority="67">
      <formula>$J$114&gt;0</formula>
    </cfRule>
    <cfRule type="expression" dxfId="66" priority="68">
      <formula>$J$114&lt;0</formula>
    </cfRule>
  </conditionalFormatting>
  <conditionalFormatting sqref="C120">
    <cfRule type="expression" dxfId="65" priority="65">
      <formula>$C$120&gt;0</formula>
    </cfRule>
    <cfRule type="expression" dxfId="64" priority="66">
      <formula>$C$120&lt;0</formula>
    </cfRule>
  </conditionalFormatting>
  <conditionalFormatting sqref="D120">
    <cfRule type="expression" dxfId="63" priority="63">
      <formula>$D$120&gt;0</formula>
    </cfRule>
    <cfRule type="expression" dxfId="62" priority="64">
      <formula>$D$120&lt;0</formula>
    </cfRule>
  </conditionalFormatting>
  <conditionalFormatting sqref="E120">
    <cfRule type="expression" dxfId="61" priority="61">
      <formula>$E$120&gt;0</formula>
    </cfRule>
    <cfRule type="expression" dxfId="60" priority="62">
      <formula>$E$120&lt;0</formula>
    </cfRule>
  </conditionalFormatting>
  <conditionalFormatting sqref="F120">
    <cfRule type="expression" dxfId="59" priority="59">
      <formula>$F$120&gt;0</formula>
    </cfRule>
    <cfRule type="expression" dxfId="58" priority="60">
      <formula>$F$120&lt;0</formula>
    </cfRule>
  </conditionalFormatting>
  <conditionalFormatting sqref="G120">
    <cfRule type="expression" dxfId="57" priority="57">
      <formula>$G$120&gt;0</formula>
    </cfRule>
    <cfRule type="expression" dxfId="56" priority="58">
      <formula>$G$120&lt;0</formula>
    </cfRule>
  </conditionalFormatting>
  <conditionalFormatting sqref="H120">
    <cfRule type="expression" dxfId="55" priority="55">
      <formula>$H$120&gt;0</formula>
    </cfRule>
    <cfRule type="expression" dxfId="54" priority="56">
      <formula>$H$120&lt;0</formula>
    </cfRule>
  </conditionalFormatting>
  <conditionalFormatting sqref="I120">
    <cfRule type="expression" dxfId="53" priority="53">
      <formula>$I$120&gt;0</formula>
    </cfRule>
    <cfRule type="expression" dxfId="52" priority="54">
      <formula>$I$120&lt;0</formula>
    </cfRule>
  </conditionalFormatting>
  <conditionalFormatting sqref="J120">
    <cfRule type="expression" dxfId="51" priority="51">
      <formula>$J$120&gt;0</formula>
    </cfRule>
    <cfRule type="expression" dxfId="50" priority="52">
      <formula>$J$120&lt;0</formula>
    </cfRule>
  </conditionalFormatting>
  <conditionalFormatting sqref="C126">
    <cfRule type="expression" dxfId="49" priority="49">
      <formula>$C$126&gt;0</formula>
    </cfRule>
    <cfRule type="expression" dxfId="48" priority="50">
      <formula>$C$126&lt;0</formula>
    </cfRule>
  </conditionalFormatting>
  <conditionalFormatting sqref="D126">
    <cfRule type="expression" dxfId="47" priority="47">
      <formula>$D$126&gt;0</formula>
    </cfRule>
    <cfRule type="expression" dxfId="46" priority="48">
      <formula>$D$126&lt;0</formula>
    </cfRule>
  </conditionalFormatting>
  <conditionalFormatting sqref="E126">
    <cfRule type="expression" dxfId="45" priority="45">
      <formula>$E$126&gt;0</formula>
    </cfRule>
    <cfRule type="expression" dxfId="44" priority="46">
      <formula>$E$126&lt;0</formula>
    </cfRule>
  </conditionalFormatting>
  <conditionalFormatting sqref="F126">
    <cfRule type="expression" dxfId="43" priority="43">
      <formula>$F$126&gt;0</formula>
    </cfRule>
    <cfRule type="expression" dxfId="42" priority="44">
      <formula>$F$126&lt;0</formula>
    </cfRule>
  </conditionalFormatting>
  <conditionalFormatting sqref="G126">
    <cfRule type="expression" dxfId="41" priority="41">
      <formula>$G$126&gt;0</formula>
    </cfRule>
    <cfRule type="expression" dxfId="40" priority="42">
      <formula>$G$126&lt;0</formula>
    </cfRule>
  </conditionalFormatting>
  <conditionalFormatting sqref="H126">
    <cfRule type="expression" dxfId="39" priority="39">
      <formula>$H$126&gt;0</formula>
    </cfRule>
    <cfRule type="expression" dxfId="38" priority="40">
      <formula>$H$126&lt;0</formula>
    </cfRule>
  </conditionalFormatting>
  <conditionalFormatting sqref="I126">
    <cfRule type="expression" dxfId="37" priority="37">
      <formula>$I$126&gt;0</formula>
    </cfRule>
    <cfRule type="expression" dxfId="36" priority="38">
      <formula>$I$126&lt;0</formula>
    </cfRule>
  </conditionalFormatting>
  <conditionalFormatting sqref="J126">
    <cfRule type="expression" dxfId="35" priority="35">
      <formula>$J$126&gt;0</formula>
    </cfRule>
    <cfRule type="expression" dxfId="34" priority="36">
      <formula>$J$126&lt;0</formula>
    </cfRule>
  </conditionalFormatting>
  <conditionalFormatting sqref="C132">
    <cfRule type="expression" dxfId="33" priority="33">
      <formula>$C$132&gt;0</formula>
    </cfRule>
    <cfRule type="expression" dxfId="32" priority="34">
      <formula>$C$132&lt;0</formula>
    </cfRule>
  </conditionalFormatting>
  <conditionalFormatting sqref="D132">
    <cfRule type="expression" dxfId="31" priority="31">
      <formula>$D$132&gt;0</formula>
    </cfRule>
    <cfRule type="expression" dxfId="30" priority="32">
      <formula>$D$132&lt;0</formula>
    </cfRule>
  </conditionalFormatting>
  <conditionalFormatting sqref="E132">
    <cfRule type="expression" dxfId="29" priority="29">
      <formula>$E$132&gt;0</formula>
    </cfRule>
    <cfRule type="expression" dxfId="28" priority="30">
      <formula>$E$132&lt;0</formula>
    </cfRule>
  </conditionalFormatting>
  <conditionalFormatting sqref="F132">
    <cfRule type="expression" dxfId="27" priority="27">
      <formula>$F$132&gt;0</formula>
    </cfRule>
    <cfRule type="expression" dxfId="26" priority="28">
      <formula>$F$132&lt;0</formula>
    </cfRule>
  </conditionalFormatting>
  <conditionalFormatting sqref="G132">
    <cfRule type="expression" dxfId="25" priority="25">
      <formula>$G$132&gt;0</formula>
    </cfRule>
    <cfRule type="expression" dxfId="24" priority="26">
      <formula>$G$132&lt;0</formula>
    </cfRule>
  </conditionalFormatting>
  <conditionalFormatting sqref="H132">
    <cfRule type="expression" dxfId="23" priority="23">
      <formula>$H$132&gt;0</formula>
    </cfRule>
    <cfRule type="expression" dxfId="22" priority="24">
      <formula>$H$132&lt;0</formula>
    </cfRule>
  </conditionalFormatting>
  <conditionalFormatting sqref="I132">
    <cfRule type="expression" dxfId="21" priority="21">
      <formula>$I$132&gt;0</formula>
    </cfRule>
    <cfRule type="expression" dxfId="20" priority="22">
      <formula>$I$132&lt;0</formula>
    </cfRule>
  </conditionalFormatting>
  <conditionalFormatting sqref="J132">
    <cfRule type="expression" dxfId="19" priority="19">
      <formula>$J$132&gt;0</formula>
    </cfRule>
    <cfRule type="expression" dxfId="18" priority="20">
      <formula>$J$132&lt;0</formula>
    </cfRule>
  </conditionalFormatting>
  <conditionalFormatting sqref="J83">
    <cfRule type="expression" dxfId="17" priority="13">
      <formula>$J$83&gt;$D$23</formula>
    </cfRule>
    <cfRule type="expression" dxfId="16" priority="14">
      <formula>$J$83&lt;$D$23</formula>
    </cfRule>
    <cfRule type="expression" dxfId="15" priority="15">
      <formula>$J$83=$D$23</formula>
    </cfRule>
  </conditionalFormatting>
  <conditionalFormatting sqref="J84">
    <cfRule type="expression" dxfId="14" priority="10">
      <formula>$J$84&gt;$D$24</formula>
    </cfRule>
    <cfRule type="expression" dxfId="13" priority="11">
      <formula>$J$84&lt;$D$24</formula>
    </cfRule>
    <cfRule type="expression" dxfId="12" priority="12">
      <formula>$J$84=$D$24</formula>
    </cfRule>
  </conditionalFormatting>
  <conditionalFormatting sqref="J85">
    <cfRule type="expression" dxfId="11" priority="7">
      <formula>$J$85&gt;$D$25</formula>
    </cfRule>
    <cfRule type="expression" dxfId="10" priority="8">
      <formula>$J$85&lt;$D$25</formula>
    </cfRule>
    <cfRule type="expression" dxfId="9" priority="9">
      <formula>$J$85=$D$25</formula>
    </cfRule>
  </conditionalFormatting>
  <conditionalFormatting sqref="J86">
    <cfRule type="expression" dxfId="8" priority="4">
      <formula>$J$86&gt;$D$26</formula>
    </cfRule>
    <cfRule type="expression" dxfId="7" priority="5">
      <formula>$J$86&lt;$D$26</formula>
    </cfRule>
    <cfRule type="expression" dxfId="6" priority="6">
      <formula>$J$86=$D$26</formula>
    </cfRule>
  </conditionalFormatting>
  <conditionalFormatting sqref="J87">
    <cfRule type="expression" dxfId="5" priority="1">
      <formula>$J$87&gt;$D$27</formula>
    </cfRule>
    <cfRule type="expression" dxfId="4" priority="2">
      <formula>$J$87&lt;$D$27</formula>
    </cfRule>
    <cfRule type="expression" dxfId="3" priority="3">
      <formula>$J$87=$D$27</formula>
    </cfRule>
  </conditionalFormatting>
  <pageMargins left="0.7" right="0.7" top="0.75" bottom="0.75" header="0.3" footer="0.3"/>
  <pageSetup paperSize="9" scale="79" orientation="landscape" r:id="rId1"/>
  <rowBreaks count="10" manualBreakCount="10">
    <brk id="27" max="17" man="1"/>
    <brk id="62" max="17" man="1"/>
    <brk id="99" max="17" man="1"/>
    <brk id="132" max="17" man="1"/>
    <brk id="164" max="17" man="1"/>
    <brk id="189" max="17" man="1"/>
    <brk id="217" max="17" man="1"/>
    <brk id="244" max="17" man="1"/>
    <brk id="278" max="17" man="1"/>
    <brk id="30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2475-06FA-4D76-A14C-48D4EB8B189A}">
  <dimension ref="A1:N107"/>
  <sheetViews>
    <sheetView showZeros="0" zoomScaleNormal="100" workbookViewId="0">
      <pane ySplit="1" topLeftCell="A95" activePane="bottomLeft" state="frozen"/>
      <selection pane="bottomLeft" activeCell="H9" sqref="H9"/>
    </sheetView>
  </sheetViews>
  <sheetFormatPr defaultRowHeight="15" x14ac:dyDescent="0.25"/>
  <cols>
    <col min="1" max="1" width="7.5703125" style="20" customWidth="1"/>
    <col min="2" max="2" width="11.5703125" style="20" customWidth="1"/>
    <col min="3" max="3" width="10.7109375" style="20" customWidth="1"/>
    <col min="4" max="4" width="8.7109375" style="20" customWidth="1"/>
    <col min="5" max="5" width="10.85546875" style="20" customWidth="1"/>
    <col min="6" max="6" width="11.7109375" style="20" customWidth="1"/>
    <col min="7" max="7" width="11.5703125" style="20" customWidth="1"/>
    <col min="8" max="8" width="10.85546875" style="20" customWidth="1"/>
    <col min="9" max="9" width="11.140625" style="20" customWidth="1"/>
    <col min="10" max="10" width="8" style="20" customWidth="1"/>
    <col min="11" max="11" width="11.42578125" style="20" customWidth="1"/>
    <col min="12" max="12" width="11.140625" style="20" customWidth="1"/>
    <col min="13" max="16384" width="9.140625" style="20"/>
  </cols>
  <sheetData>
    <row r="1" spans="1:9" ht="18.75" x14ac:dyDescent="0.3">
      <c r="A1" s="299" t="s">
        <v>2</v>
      </c>
      <c r="B1" s="299"/>
      <c r="C1" s="117"/>
      <c r="E1" s="300" t="s">
        <v>346</v>
      </c>
      <c r="F1" s="300"/>
      <c r="G1" s="300"/>
      <c r="H1" s="300"/>
      <c r="I1" s="300"/>
    </row>
    <row r="4" spans="1:9" s="3" customFormat="1" x14ac:dyDescent="0.2">
      <c r="A4" s="301" t="s">
        <v>139</v>
      </c>
      <c r="B4" s="301"/>
      <c r="C4" s="301"/>
      <c r="D4" s="301"/>
      <c r="E4" s="301"/>
      <c r="F4" s="301"/>
      <c r="G4" s="301"/>
      <c r="H4" s="301"/>
      <c r="I4" s="301"/>
    </row>
    <row r="5" spans="1:9" s="3" customFormat="1" ht="12" x14ac:dyDescent="0.2">
      <c r="A5" s="14"/>
    </row>
    <row r="6" spans="1:9" s="3" customFormat="1" x14ac:dyDescent="0.2">
      <c r="A6" s="272" t="s">
        <v>140</v>
      </c>
      <c r="B6" s="272"/>
      <c r="C6" s="272"/>
      <c r="D6" s="272"/>
      <c r="E6" s="272"/>
      <c r="F6" s="272"/>
    </row>
    <row r="7" spans="1:9" s="3" customFormat="1" ht="12" customHeight="1" x14ac:dyDescent="0.2">
      <c r="A7" s="290" t="s">
        <v>141</v>
      </c>
      <c r="B7" s="269" t="s">
        <v>6</v>
      </c>
      <c r="C7" s="290" t="s">
        <v>142</v>
      </c>
      <c r="D7" s="290"/>
      <c r="E7" s="308" t="s">
        <v>143</v>
      </c>
      <c r="F7" s="308"/>
      <c r="G7" s="308" t="s">
        <v>144</v>
      </c>
      <c r="H7" s="308"/>
    </row>
    <row r="8" spans="1:9" s="3" customFormat="1" ht="28.5" x14ac:dyDescent="0.2">
      <c r="A8" s="290"/>
      <c r="B8" s="309"/>
      <c r="C8" s="40" t="s">
        <v>111</v>
      </c>
      <c r="D8" s="40" t="s">
        <v>145</v>
      </c>
      <c r="E8" s="40" t="s">
        <v>111</v>
      </c>
      <c r="F8" s="40" t="s">
        <v>145</v>
      </c>
      <c r="G8" s="40" t="s">
        <v>350</v>
      </c>
      <c r="H8" s="40" t="s">
        <v>351</v>
      </c>
      <c r="I8" s="15" t="s">
        <v>146</v>
      </c>
    </row>
    <row r="9" spans="1:9" s="3" customFormat="1" ht="14.25" x14ac:dyDescent="0.2">
      <c r="A9" s="267" t="s">
        <v>147</v>
      </c>
      <c r="B9" s="40">
        <f>C1-5</f>
        <v>-5</v>
      </c>
      <c r="C9" s="30"/>
      <c r="D9" s="30"/>
      <c r="E9" s="30"/>
      <c r="F9" s="30"/>
      <c r="G9" s="21">
        <f>IFERROR(E9*100/C9,0)</f>
        <v>0</v>
      </c>
      <c r="H9" s="22">
        <f>IFERROR(F9*100/D9,0)</f>
        <v>0</v>
      </c>
    </row>
    <row r="10" spans="1:9" s="3" customFormat="1" ht="14.25" x14ac:dyDescent="0.2">
      <c r="A10" s="267"/>
      <c r="B10" s="114">
        <f>C1-4</f>
        <v>-4</v>
      </c>
      <c r="C10" s="30"/>
      <c r="D10" s="30"/>
      <c r="E10" s="30"/>
      <c r="F10" s="30"/>
      <c r="G10" s="21">
        <f t="shared" ref="G10:G48" si="0">IFERROR(E10*100/C10,0)</f>
        <v>0</v>
      </c>
      <c r="H10" s="22">
        <f t="shared" ref="H10:H48" si="1">IFERROR(F10*100/D10,0)</f>
        <v>0</v>
      </c>
    </row>
    <row r="11" spans="1:9" s="3" customFormat="1" ht="14.25" x14ac:dyDescent="0.2">
      <c r="A11" s="267"/>
      <c r="B11" s="114">
        <f>C1-3</f>
        <v>-3</v>
      </c>
      <c r="C11" s="30"/>
      <c r="D11" s="30"/>
      <c r="E11" s="30"/>
      <c r="F11" s="30"/>
      <c r="G11" s="21">
        <f t="shared" si="0"/>
        <v>0</v>
      </c>
      <c r="H11" s="22">
        <f t="shared" si="1"/>
        <v>0</v>
      </c>
    </row>
    <row r="12" spans="1:9" s="3" customFormat="1" ht="14.25" x14ac:dyDescent="0.2">
      <c r="A12" s="267"/>
      <c r="B12" s="114">
        <f>C1-2</f>
        <v>-2</v>
      </c>
      <c r="C12" s="30"/>
      <c r="D12" s="30"/>
      <c r="E12" s="30"/>
      <c r="F12" s="30"/>
      <c r="G12" s="21">
        <f t="shared" si="0"/>
        <v>0</v>
      </c>
      <c r="H12" s="22">
        <f t="shared" si="1"/>
        <v>0</v>
      </c>
    </row>
    <row r="13" spans="1:9" s="3" customFormat="1" ht="14.25" x14ac:dyDescent="0.2">
      <c r="A13" s="268"/>
      <c r="B13" s="114">
        <f>C1-1</f>
        <v>-1</v>
      </c>
      <c r="C13" s="30"/>
      <c r="D13" s="30"/>
      <c r="E13" s="30"/>
      <c r="F13" s="30"/>
      <c r="G13" s="21">
        <f t="shared" si="0"/>
        <v>0</v>
      </c>
      <c r="H13" s="22">
        <f t="shared" si="1"/>
        <v>0</v>
      </c>
    </row>
    <row r="14" spans="1:9" s="3" customFormat="1" ht="14.25" x14ac:dyDescent="0.2">
      <c r="A14" s="267" t="s">
        <v>148</v>
      </c>
      <c r="B14" s="40">
        <f>B9</f>
        <v>-5</v>
      </c>
      <c r="C14" s="30"/>
      <c r="D14" s="30"/>
      <c r="E14" s="30"/>
      <c r="F14" s="30"/>
      <c r="G14" s="21">
        <f t="shared" si="0"/>
        <v>0</v>
      </c>
      <c r="H14" s="22">
        <f t="shared" si="1"/>
        <v>0</v>
      </c>
    </row>
    <row r="15" spans="1:9" s="3" customFormat="1" ht="14.25" x14ac:dyDescent="0.2">
      <c r="A15" s="267"/>
      <c r="B15" s="114">
        <f t="shared" ref="B15:B18" si="2">B10</f>
        <v>-4</v>
      </c>
      <c r="C15" s="30"/>
      <c r="D15" s="30"/>
      <c r="E15" s="30"/>
      <c r="F15" s="30"/>
      <c r="G15" s="21">
        <f t="shared" si="0"/>
        <v>0</v>
      </c>
      <c r="H15" s="22">
        <f t="shared" si="1"/>
        <v>0</v>
      </c>
    </row>
    <row r="16" spans="1:9" s="3" customFormat="1" ht="14.25" x14ac:dyDescent="0.2">
      <c r="A16" s="267"/>
      <c r="B16" s="114">
        <f t="shared" si="2"/>
        <v>-3</v>
      </c>
      <c r="C16" s="30"/>
      <c r="D16" s="30"/>
      <c r="E16" s="30"/>
      <c r="F16" s="30"/>
      <c r="G16" s="21">
        <f t="shared" si="0"/>
        <v>0</v>
      </c>
      <c r="H16" s="22">
        <f t="shared" si="1"/>
        <v>0</v>
      </c>
    </row>
    <row r="17" spans="1:8" s="3" customFormat="1" ht="14.25" x14ac:dyDescent="0.2">
      <c r="A17" s="267"/>
      <c r="B17" s="114">
        <f t="shared" si="2"/>
        <v>-2</v>
      </c>
      <c r="C17" s="30"/>
      <c r="D17" s="30"/>
      <c r="E17" s="30"/>
      <c r="F17" s="30"/>
      <c r="G17" s="21">
        <f t="shared" si="0"/>
        <v>0</v>
      </c>
      <c r="H17" s="22">
        <f t="shared" si="1"/>
        <v>0</v>
      </c>
    </row>
    <row r="18" spans="1:8" s="3" customFormat="1" ht="14.25" x14ac:dyDescent="0.2">
      <c r="A18" s="268"/>
      <c r="B18" s="114">
        <f t="shared" si="2"/>
        <v>-1</v>
      </c>
      <c r="C18" s="30"/>
      <c r="D18" s="30"/>
      <c r="E18" s="30"/>
      <c r="F18" s="30"/>
      <c r="G18" s="21">
        <f t="shared" si="0"/>
        <v>0</v>
      </c>
      <c r="H18" s="22">
        <f t="shared" si="1"/>
        <v>0</v>
      </c>
    </row>
    <row r="19" spans="1:8" s="3" customFormat="1" ht="14.25" x14ac:dyDescent="0.2">
      <c r="A19" s="267" t="s">
        <v>149</v>
      </c>
      <c r="B19" s="40">
        <f>B9</f>
        <v>-5</v>
      </c>
      <c r="C19" s="30"/>
      <c r="D19" s="30"/>
      <c r="E19" s="30"/>
      <c r="F19" s="30"/>
      <c r="G19" s="21">
        <f t="shared" si="0"/>
        <v>0</v>
      </c>
      <c r="H19" s="22">
        <f t="shared" si="1"/>
        <v>0</v>
      </c>
    </row>
    <row r="20" spans="1:8" s="3" customFormat="1" ht="14.25" x14ac:dyDescent="0.2">
      <c r="A20" s="267"/>
      <c r="B20" s="114">
        <f t="shared" ref="B20:B23" si="3">B10</f>
        <v>-4</v>
      </c>
      <c r="C20" s="30"/>
      <c r="D20" s="30"/>
      <c r="E20" s="30"/>
      <c r="F20" s="30"/>
      <c r="G20" s="21">
        <f t="shared" si="0"/>
        <v>0</v>
      </c>
      <c r="H20" s="22">
        <f t="shared" si="1"/>
        <v>0</v>
      </c>
    </row>
    <row r="21" spans="1:8" s="3" customFormat="1" ht="14.25" x14ac:dyDescent="0.2">
      <c r="A21" s="267"/>
      <c r="B21" s="114">
        <f t="shared" si="3"/>
        <v>-3</v>
      </c>
      <c r="C21" s="30"/>
      <c r="D21" s="30"/>
      <c r="E21" s="30"/>
      <c r="F21" s="30"/>
      <c r="G21" s="21">
        <f t="shared" si="0"/>
        <v>0</v>
      </c>
      <c r="H21" s="22">
        <f t="shared" si="1"/>
        <v>0</v>
      </c>
    </row>
    <row r="22" spans="1:8" s="3" customFormat="1" ht="14.25" x14ac:dyDescent="0.2">
      <c r="A22" s="267"/>
      <c r="B22" s="114">
        <f t="shared" si="3"/>
        <v>-2</v>
      </c>
      <c r="C22" s="30"/>
      <c r="D22" s="30"/>
      <c r="E22" s="30"/>
      <c r="F22" s="30"/>
      <c r="G22" s="21">
        <f t="shared" si="0"/>
        <v>0</v>
      </c>
      <c r="H22" s="22">
        <f t="shared" si="1"/>
        <v>0</v>
      </c>
    </row>
    <row r="23" spans="1:8" s="3" customFormat="1" ht="14.25" x14ac:dyDescent="0.2">
      <c r="A23" s="268"/>
      <c r="B23" s="114">
        <f t="shared" si="3"/>
        <v>-1</v>
      </c>
      <c r="C23" s="30"/>
      <c r="D23" s="30"/>
      <c r="E23" s="30"/>
      <c r="F23" s="30"/>
      <c r="G23" s="21">
        <f t="shared" si="0"/>
        <v>0</v>
      </c>
      <c r="H23" s="22">
        <f t="shared" si="1"/>
        <v>0</v>
      </c>
    </row>
    <row r="24" spans="1:8" s="3" customFormat="1" ht="14.25" x14ac:dyDescent="0.2">
      <c r="A24" s="267" t="s">
        <v>150</v>
      </c>
      <c r="B24" s="40">
        <f>B9</f>
        <v>-5</v>
      </c>
      <c r="C24" s="30"/>
      <c r="D24" s="30"/>
      <c r="E24" s="30"/>
      <c r="F24" s="30"/>
      <c r="G24" s="21">
        <f t="shared" si="0"/>
        <v>0</v>
      </c>
      <c r="H24" s="22">
        <f t="shared" si="1"/>
        <v>0</v>
      </c>
    </row>
    <row r="25" spans="1:8" s="3" customFormat="1" ht="14.25" x14ac:dyDescent="0.2">
      <c r="A25" s="267"/>
      <c r="B25" s="114">
        <f t="shared" ref="B25:B28" si="4">B10</f>
        <v>-4</v>
      </c>
      <c r="C25" s="30"/>
      <c r="D25" s="30"/>
      <c r="E25" s="30"/>
      <c r="F25" s="30"/>
      <c r="G25" s="21">
        <f t="shared" si="0"/>
        <v>0</v>
      </c>
      <c r="H25" s="22">
        <f t="shared" si="1"/>
        <v>0</v>
      </c>
    </row>
    <row r="26" spans="1:8" s="3" customFormat="1" ht="14.25" x14ac:dyDescent="0.2">
      <c r="A26" s="267"/>
      <c r="B26" s="114">
        <f t="shared" si="4"/>
        <v>-3</v>
      </c>
      <c r="C26" s="30"/>
      <c r="D26" s="30"/>
      <c r="E26" s="30"/>
      <c r="F26" s="30"/>
      <c r="G26" s="21">
        <f t="shared" si="0"/>
        <v>0</v>
      </c>
      <c r="H26" s="22">
        <f t="shared" si="1"/>
        <v>0</v>
      </c>
    </row>
    <row r="27" spans="1:8" s="3" customFormat="1" ht="14.25" x14ac:dyDescent="0.2">
      <c r="A27" s="267"/>
      <c r="B27" s="114">
        <f t="shared" si="4"/>
        <v>-2</v>
      </c>
      <c r="C27" s="30"/>
      <c r="D27" s="30"/>
      <c r="E27" s="30"/>
      <c r="F27" s="30"/>
      <c r="G27" s="21">
        <f t="shared" si="0"/>
        <v>0</v>
      </c>
      <c r="H27" s="22">
        <f t="shared" si="1"/>
        <v>0</v>
      </c>
    </row>
    <row r="28" spans="1:8" s="3" customFormat="1" ht="14.25" x14ac:dyDescent="0.2">
      <c r="A28" s="268"/>
      <c r="B28" s="114">
        <f t="shared" si="4"/>
        <v>-1</v>
      </c>
      <c r="C28" s="30"/>
      <c r="D28" s="30"/>
      <c r="E28" s="30"/>
      <c r="F28" s="30"/>
      <c r="G28" s="21">
        <f t="shared" si="0"/>
        <v>0</v>
      </c>
      <c r="H28" s="22">
        <f t="shared" si="1"/>
        <v>0</v>
      </c>
    </row>
    <row r="29" spans="1:8" s="3" customFormat="1" ht="14.25" x14ac:dyDescent="0.2">
      <c r="A29" s="267" t="s">
        <v>151</v>
      </c>
      <c r="B29" s="40">
        <f>B9</f>
        <v>-5</v>
      </c>
      <c r="C29" s="30"/>
      <c r="D29" s="30"/>
      <c r="E29" s="30"/>
      <c r="F29" s="30"/>
      <c r="G29" s="21">
        <f t="shared" si="0"/>
        <v>0</v>
      </c>
      <c r="H29" s="22">
        <f t="shared" si="1"/>
        <v>0</v>
      </c>
    </row>
    <row r="30" spans="1:8" s="3" customFormat="1" ht="14.25" x14ac:dyDescent="0.2">
      <c r="A30" s="267"/>
      <c r="B30" s="114">
        <f t="shared" ref="B30:B33" si="5">B10</f>
        <v>-4</v>
      </c>
      <c r="C30" s="30"/>
      <c r="D30" s="30"/>
      <c r="E30" s="30"/>
      <c r="F30" s="30"/>
      <c r="G30" s="21">
        <f t="shared" si="0"/>
        <v>0</v>
      </c>
      <c r="H30" s="22">
        <f t="shared" si="1"/>
        <v>0</v>
      </c>
    </row>
    <row r="31" spans="1:8" s="3" customFormat="1" ht="14.25" x14ac:dyDescent="0.2">
      <c r="A31" s="267"/>
      <c r="B31" s="114">
        <f t="shared" si="5"/>
        <v>-3</v>
      </c>
      <c r="C31" s="30"/>
      <c r="D31" s="30"/>
      <c r="E31" s="30"/>
      <c r="F31" s="30"/>
      <c r="G31" s="21">
        <f t="shared" si="0"/>
        <v>0</v>
      </c>
      <c r="H31" s="22">
        <f t="shared" si="1"/>
        <v>0</v>
      </c>
    </row>
    <row r="32" spans="1:8" s="3" customFormat="1" ht="14.25" x14ac:dyDescent="0.2">
      <c r="A32" s="267"/>
      <c r="B32" s="114">
        <f t="shared" si="5"/>
        <v>-2</v>
      </c>
      <c r="C32" s="30"/>
      <c r="D32" s="30"/>
      <c r="E32" s="30"/>
      <c r="F32" s="30"/>
      <c r="G32" s="21">
        <f t="shared" si="0"/>
        <v>0</v>
      </c>
      <c r="H32" s="22">
        <f t="shared" si="1"/>
        <v>0</v>
      </c>
    </row>
    <row r="33" spans="1:8" s="3" customFormat="1" ht="14.25" x14ac:dyDescent="0.2">
      <c r="A33" s="268"/>
      <c r="B33" s="114">
        <f t="shared" si="5"/>
        <v>-1</v>
      </c>
      <c r="C33" s="30"/>
      <c r="D33" s="30"/>
      <c r="E33" s="30"/>
      <c r="F33" s="30"/>
      <c r="G33" s="21">
        <f t="shared" si="0"/>
        <v>0</v>
      </c>
      <c r="H33" s="22">
        <f t="shared" si="1"/>
        <v>0</v>
      </c>
    </row>
    <row r="34" spans="1:8" s="3" customFormat="1" ht="14.25" x14ac:dyDescent="0.2">
      <c r="A34" s="267" t="s">
        <v>152</v>
      </c>
      <c r="B34" s="40">
        <f>B9</f>
        <v>-5</v>
      </c>
      <c r="C34" s="30"/>
      <c r="D34" s="30"/>
      <c r="E34" s="30"/>
      <c r="F34" s="30"/>
      <c r="G34" s="21">
        <f t="shared" si="0"/>
        <v>0</v>
      </c>
      <c r="H34" s="22">
        <f t="shared" si="1"/>
        <v>0</v>
      </c>
    </row>
    <row r="35" spans="1:8" s="3" customFormat="1" ht="14.25" x14ac:dyDescent="0.2">
      <c r="A35" s="267"/>
      <c r="B35" s="114">
        <f t="shared" ref="B35:B38" si="6">B10</f>
        <v>-4</v>
      </c>
      <c r="C35" s="30"/>
      <c r="D35" s="30"/>
      <c r="E35" s="30"/>
      <c r="F35" s="30"/>
      <c r="G35" s="21">
        <f t="shared" si="0"/>
        <v>0</v>
      </c>
      <c r="H35" s="22">
        <f t="shared" si="1"/>
        <v>0</v>
      </c>
    </row>
    <row r="36" spans="1:8" s="3" customFormat="1" ht="14.25" x14ac:dyDescent="0.2">
      <c r="A36" s="267"/>
      <c r="B36" s="114">
        <f t="shared" si="6"/>
        <v>-3</v>
      </c>
      <c r="C36" s="30"/>
      <c r="D36" s="30"/>
      <c r="E36" s="30"/>
      <c r="F36" s="30"/>
      <c r="G36" s="21">
        <f t="shared" si="0"/>
        <v>0</v>
      </c>
      <c r="H36" s="22">
        <f t="shared" si="1"/>
        <v>0</v>
      </c>
    </row>
    <row r="37" spans="1:8" s="3" customFormat="1" ht="14.25" x14ac:dyDescent="0.2">
      <c r="A37" s="267"/>
      <c r="B37" s="114">
        <f t="shared" si="6"/>
        <v>-2</v>
      </c>
      <c r="C37" s="30"/>
      <c r="D37" s="30"/>
      <c r="E37" s="30"/>
      <c r="F37" s="30"/>
      <c r="G37" s="21">
        <f t="shared" si="0"/>
        <v>0</v>
      </c>
      <c r="H37" s="22">
        <f t="shared" si="1"/>
        <v>0</v>
      </c>
    </row>
    <row r="38" spans="1:8" s="3" customFormat="1" ht="14.25" x14ac:dyDescent="0.2">
      <c r="A38" s="268"/>
      <c r="B38" s="114">
        <f t="shared" si="6"/>
        <v>-1</v>
      </c>
      <c r="C38" s="30"/>
      <c r="D38" s="30"/>
      <c r="E38" s="30"/>
      <c r="F38" s="30"/>
      <c r="G38" s="21">
        <f t="shared" si="0"/>
        <v>0</v>
      </c>
      <c r="H38" s="22">
        <f t="shared" si="1"/>
        <v>0</v>
      </c>
    </row>
    <row r="39" spans="1:8" s="3" customFormat="1" ht="14.25" x14ac:dyDescent="0.2">
      <c r="A39" s="267" t="s">
        <v>153</v>
      </c>
      <c r="B39" s="40">
        <f>B9</f>
        <v>-5</v>
      </c>
      <c r="C39" s="30"/>
      <c r="D39" s="30"/>
      <c r="E39" s="30"/>
      <c r="F39" s="30"/>
      <c r="G39" s="21">
        <f t="shared" si="0"/>
        <v>0</v>
      </c>
      <c r="H39" s="22">
        <f t="shared" si="1"/>
        <v>0</v>
      </c>
    </row>
    <row r="40" spans="1:8" s="3" customFormat="1" ht="14.25" x14ac:dyDescent="0.2">
      <c r="A40" s="267"/>
      <c r="B40" s="114">
        <f t="shared" ref="B40:B43" si="7">B10</f>
        <v>-4</v>
      </c>
      <c r="C40" s="30"/>
      <c r="D40" s="30"/>
      <c r="E40" s="30"/>
      <c r="F40" s="30"/>
      <c r="G40" s="21">
        <f t="shared" si="0"/>
        <v>0</v>
      </c>
      <c r="H40" s="22">
        <f t="shared" si="1"/>
        <v>0</v>
      </c>
    </row>
    <row r="41" spans="1:8" s="3" customFormat="1" ht="14.25" x14ac:dyDescent="0.2">
      <c r="A41" s="267"/>
      <c r="B41" s="114">
        <f t="shared" si="7"/>
        <v>-3</v>
      </c>
      <c r="C41" s="30"/>
      <c r="D41" s="30"/>
      <c r="E41" s="30"/>
      <c r="F41" s="30"/>
      <c r="G41" s="21">
        <f t="shared" si="0"/>
        <v>0</v>
      </c>
      <c r="H41" s="22">
        <f t="shared" si="1"/>
        <v>0</v>
      </c>
    </row>
    <row r="42" spans="1:8" s="3" customFormat="1" ht="14.25" x14ac:dyDescent="0.2">
      <c r="A42" s="267"/>
      <c r="B42" s="114">
        <f t="shared" si="7"/>
        <v>-2</v>
      </c>
      <c r="C42" s="30"/>
      <c r="D42" s="30"/>
      <c r="E42" s="30"/>
      <c r="F42" s="30"/>
      <c r="G42" s="21">
        <f t="shared" si="0"/>
        <v>0</v>
      </c>
      <c r="H42" s="22">
        <f t="shared" si="1"/>
        <v>0</v>
      </c>
    </row>
    <row r="43" spans="1:8" s="3" customFormat="1" ht="14.25" x14ac:dyDescent="0.2">
      <c r="A43" s="268"/>
      <c r="B43" s="114">
        <f t="shared" si="7"/>
        <v>-1</v>
      </c>
      <c r="C43" s="30"/>
      <c r="D43" s="30"/>
      <c r="E43" s="30"/>
      <c r="F43" s="30"/>
      <c r="G43" s="21">
        <f t="shared" si="0"/>
        <v>0</v>
      </c>
      <c r="H43" s="22">
        <f t="shared" si="1"/>
        <v>0</v>
      </c>
    </row>
    <row r="44" spans="1:8" s="3" customFormat="1" ht="14.25" x14ac:dyDescent="0.2">
      <c r="A44" s="267" t="s">
        <v>154</v>
      </c>
      <c r="B44" s="40">
        <f>B9</f>
        <v>-5</v>
      </c>
      <c r="C44" s="21">
        <f>C9+C14+C19+C24</f>
        <v>0</v>
      </c>
      <c r="D44" s="21">
        <f t="shared" ref="D44:F44" si="8">D9+D14+D19+D24</f>
        <v>0</v>
      </c>
      <c r="E44" s="21">
        <f t="shared" si="8"/>
        <v>0</v>
      </c>
      <c r="F44" s="21">
        <f t="shared" si="8"/>
        <v>0</v>
      </c>
      <c r="G44" s="21">
        <f>IFERROR(E44*100/C44,0)</f>
        <v>0</v>
      </c>
      <c r="H44" s="22">
        <f t="shared" si="1"/>
        <v>0</v>
      </c>
    </row>
    <row r="45" spans="1:8" s="3" customFormat="1" ht="14.25" x14ac:dyDescent="0.2">
      <c r="A45" s="267"/>
      <c r="B45" s="114">
        <f t="shared" ref="B45:B48" si="9">B10</f>
        <v>-4</v>
      </c>
      <c r="C45" s="21">
        <f t="shared" ref="C45:F48" si="10">C10+C15+C20+C25</f>
        <v>0</v>
      </c>
      <c r="D45" s="21">
        <f t="shared" si="10"/>
        <v>0</v>
      </c>
      <c r="E45" s="21">
        <f t="shared" si="10"/>
        <v>0</v>
      </c>
      <c r="F45" s="21">
        <f t="shared" si="10"/>
        <v>0</v>
      </c>
      <c r="G45" s="21">
        <f t="shared" si="0"/>
        <v>0</v>
      </c>
      <c r="H45" s="22">
        <f t="shared" si="1"/>
        <v>0</v>
      </c>
    </row>
    <row r="46" spans="1:8" s="3" customFormat="1" ht="14.25" x14ac:dyDescent="0.2">
      <c r="A46" s="267"/>
      <c r="B46" s="114">
        <f t="shared" si="9"/>
        <v>-3</v>
      </c>
      <c r="C46" s="21">
        <f t="shared" si="10"/>
        <v>0</v>
      </c>
      <c r="D46" s="21">
        <f t="shared" si="10"/>
        <v>0</v>
      </c>
      <c r="E46" s="21">
        <f t="shared" si="10"/>
        <v>0</v>
      </c>
      <c r="F46" s="21">
        <f t="shared" si="10"/>
        <v>0</v>
      </c>
      <c r="G46" s="21">
        <f t="shared" si="0"/>
        <v>0</v>
      </c>
      <c r="H46" s="22">
        <f t="shared" si="1"/>
        <v>0</v>
      </c>
    </row>
    <row r="47" spans="1:8" s="3" customFormat="1" ht="14.25" x14ac:dyDescent="0.2">
      <c r="A47" s="267"/>
      <c r="B47" s="114">
        <f t="shared" si="9"/>
        <v>-2</v>
      </c>
      <c r="C47" s="21">
        <f t="shared" si="10"/>
        <v>0</v>
      </c>
      <c r="D47" s="21">
        <f t="shared" si="10"/>
        <v>0</v>
      </c>
      <c r="E47" s="21">
        <f t="shared" si="10"/>
        <v>0</v>
      </c>
      <c r="F47" s="21">
        <f t="shared" si="10"/>
        <v>0</v>
      </c>
      <c r="G47" s="21">
        <f t="shared" si="0"/>
        <v>0</v>
      </c>
      <c r="H47" s="22">
        <f t="shared" si="1"/>
        <v>0</v>
      </c>
    </row>
    <row r="48" spans="1:8" s="3" customFormat="1" ht="14.25" x14ac:dyDescent="0.2">
      <c r="A48" s="268"/>
      <c r="B48" s="114">
        <f t="shared" si="9"/>
        <v>-1</v>
      </c>
      <c r="C48" s="21">
        <f t="shared" si="10"/>
        <v>0</v>
      </c>
      <c r="D48" s="21">
        <f t="shared" si="10"/>
        <v>0</v>
      </c>
      <c r="E48" s="21">
        <f t="shared" si="10"/>
        <v>0</v>
      </c>
      <c r="F48" s="21">
        <f t="shared" si="10"/>
        <v>0</v>
      </c>
      <c r="G48" s="21">
        <f t="shared" si="0"/>
        <v>0</v>
      </c>
      <c r="H48" s="22">
        <f t="shared" si="1"/>
        <v>0</v>
      </c>
    </row>
    <row r="49" spans="1:8" s="3" customFormat="1" x14ac:dyDescent="0.2">
      <c r="A49" s="302" t="s">
        <v>155</v>
      </c>
      <c r="B49" s="23">
        <f>B9</f>
        <v>-5</v>
      </c>
      <c r="C49" s="24">
        <f>IFERROR(C44/C54*100,0)</f>
        <v>0</v>
      </c>
      <c r="D49" s="24">
        <f t="shared" ref="D49:F49" si="11">IFERROR(D44/D54*100,0)</f>
        <v>0</v>
      </c>
      <c r="E49" s="24">
        <f t="shared" si="11"/>
        <v>0</v>
      </c>
      <c r="F49" s="24">
        <f t="shared" si="11"/>
        <v>0</v>
      </c>
      <c r="G49" s="24" t="s">
        <v>156</v>
      </c>
      <c r="H49" s="25" t="s">
        <v>156</v>
      </c>
    </row>
    <row r="50" spans="1:8" s="3" customFormat="1" x14ac:dyDescent="0.2">
      <c r="A50" s="303"/>
      <c r="B50" s="23">
        <f t="shared" ref="B50:B53" si="12">B10</f>
        <v>-4</v>
      </c>
      <c r="C50" s="24">
        <f t="shared" ref="C50:F50" si="13">IFERROR(C45/C55*100,0)</f>
        <v>0</v>
      </c>
      <c r="D50" s="24">
        <f t="shared" si="13"/>
        <v>0</v>
      </c>
      <c r="E50" s="24">
        <f t="shared" si="13"/>
        <v>0</v>
      </c>
      <c r="F50" s="24">
        <f t="shared" si="13"/>
        <v>0</v>
      </c>
      <c r="G50" s="24" t="s">
        <v>156</v>
      </c>
      <c r="H50" s="25" t="s">
        <v>156</v>
      </c>
    </row>
    <row r="51" spans="1:8" s="3" customFormat="1" x14ac:dyDescent="0.2">
      <c r="A51" s="303"/>
      <c r="B51" s="23">
        <f t="shared" si="12"/>
        <v>-3</v>
      </c>
      <c r="C51" s="24">
        <f t="shared" ref="C51:F51" si="14">IFERROR(C46/C56*100,0)</f>
        <v>0</v>
      </c>
      <c r="D51" s="24">
        <f t="shared" si="14"/>
        <v>0</v>
      </c>
      <c r="E51" s="24">
        <f t="shared" si="14"/>
        <v>0</v>
      </c>
      <c r="F51" s="24">
        <f t="shared" si="14"/>
        <v>0</v>
      </c>
      <c r="G51" s="24" t="s">
        <v>156</v>
      </c>
      <c r="H51" s="25" t="s">
        <v>156</v>
      </c>
    </row>
    <row r="52" spans="1:8" s="3" customFormat="1" x14ac:dyDescent="0.2">
      <c r="A52" s="303"/>
      <c r="B52" s="23">
        <f t="shared" si="12"/>
        <v>-2</v>
      </c>
      <c r="C52" s="24">
        <f t="shared" ref="C52:F52" si="15">IFERROR(C47/C57*100,0)</f>
        <v>0</v>
      </c>
      <c r="D52" s="24">
        <f t="shared" si="15"/>
        <v>0</v>
      </c>
      <c r="E52" s="24">
        <f t="shared" si="15"/>
        <v>0</v>
      </c>
      <c r="F52" s="24">
        <f t="shared" si="15"/>
        <v>0</v>
      </c>
      <c r="G52" s="24" t="s">
        <v>156</v>
      </c>
      <c r="H52" s="25" t="s">
        <v>156</v>
      </c>
    </row>
    <row r="53" spans="1:8" s="3" customFormat="1" x14ac:dyDescent="0.2">
      <c r="A53" s="304"/>
      <c r="B53" s="23">
        <f t="shared" si="12"/>
        <v>-1</v>
      </c>
      <c r="C53" s="24">
        <f t="shared" ref="C53:F53" si="16">IFERROR(C48/C58*100,0)</f>
        <v>0</v>
      </c>
      <c r="D53" s="24">
        <f t="shared" si="16"/>
        <v>0</v>
      </c>
      <c r="E53" s="24">
        <f t="shared" si="16"/>
        <v>0</v>
      </c>
      <c r="F53" s="24">
        <f t="shared" si="16"/>
        <v>0</v>
      </c>
      <c r="G53" s="24" t="s">
        <v>156</v>
      </c>
      <c r="H53" s="25" t="s">
        <v>156</v>
      </c>
    </row>
    <row r="54" spans="1:8" s="3" customFormat="1" x14ac:dyDescent="0.2">
      <c r="A54" s="305" t="s">
        <v>157</v>
      </c>
      <c r="B54" s="40">
        <f>B9</f>
        <v>-5</v>
      </c>
      <c r="C54" s="26">
        <f>C29+C34+C39+C44</f>
        <v>0</v>
      </c>
      <c r="D54" s="26">
        <f t="shared" ref="D54:F54" si="17">D29+D34+D39+D44</f>
        <v>0</v>
      </c>
      <c r="E54" s="26">
        <f t="shared" si="17"/>
        <v>0</v>
      </c>
      <c r="F54" s="26">
        <f t="shared" si="17"/>
        <v>0</v>
      </c>
      <c r="G54" s="21">
        <f t="shared" ref="G54:H54" si="18">IFERROR(E54*100/C54,0)</f>
        <v>0</v>
      </c>
      <c r="H54" s="22">
        <f t="shared" si="18"/>
        <v>0</v>
      </c>
    </row>
    <row r="55" spans="1:8" s="3" customFormat="1" x14ac:dyDescent="0.2">
      <c r="A55" s="306"/>
      <c r="B55" s="114">
        <f t="shared" ref="B55:B58" si="19">B10</f>
        <v>-4</v>
      </c>
      <c r="C55" s="26">
        <f t="shared" ref="C55:F55" si="20">C30+C35+C40+C45</f>
        <v>0</v>
      </c>
      <c r="D55" s="26">
        <f t="shared" si="20"/>
        <v>0</v>
      </c>
      <c r="E55" s="26">
        <f t="shared" si="20"/>
        <v>0</v>
      </c>
      <c r="F55" s="26">
        <f t="shared" si="20"/>
        <v>0</v>
      </c>
      <c r="G55" s="21">
        <f t="shared" ref="G55:G58" si="21">IFERROR(E55*100/C55,0)</f>
        <v>0</v>
      </c>
      <c r="H55" s="22">
        <f t="shared" ref="H55:H58" si="22">IFERROR(F55*100/D55,0)</f>
        <v>0</v>
      </c>
    </row>
    <row r="56" spans="1:8" s="3" customFormat="1" x14ac:dyDescent="0.2">
      <c r="A56" s="306"/>
      <c r="B56" s="114">
        <f t="shared" si="19"/>
        <v>-3</v>
      </c>
      <c r="C56" s="26">
        <f t="shared" ref="C56:F56" si="23">C31+C36+C41+C46</f>
        <v>0</v>
      </c>
      <c r="D56" s="26">
        <f t="shared" si="23"/>
        <v>0</v>
      </c>
      <c r="E56" s="26">
        <f t="shared" si="23"/>
        <v>0</v>
      </c>
      <c r="F56" s="26">
        <f t="shared" si="23"/>
        <v>0</v>
      </c>
      <c r="G56" s="21">
        <f t="shared" si="21"/>
        <v>0</v>
      </c>
      <c r="H56" s="22">
        <f t="shared" si="22"/>
        <v>0</v>
      </c>
    </row>
    <row r="57" spans="1:8" s="3" customFormat="1" x14ac:dyDescent="0.2">
      <c r="A57" s="306"/>
      <c r="B57" s="114">
        <f t="shared" si="19"/>
        <v>-2</v>
      </c>
      <c r="C57" s="26">
        <f t="shared" ref="C57:F57" si="24">C32+C37+C42+C47</f>
        <v>0</v>
      </c>
      <c r="D57" s="26">
        <f t="shared" si="24"/>
        <v>0</v>
      </c>
      <c r="E57" s="26">
        <f t="shared" si="24"/>
        <v>0</v>
      </c>
      <c r="F57" s="26">
        <f t="shared" si="24"/>
        <v>0</v>
      </c>
      <c r="G57" s="21">
        <f t="shared" si="21"/>
        <v>0</v>
      </c>
      <c r="H57" s="22">
        <f t="shared" si="22"/>
        <v>0</v>
      </c>
    </row>
    <row r="58" spans="1:8" s="3" customFormat="1" x14ac:dyDescent="0.2">
      <c r="A58" s="307"/>
      <c r="B58" s="114">
        <f t="shared" si="19"/>
        <v>-1</v>
      </c>
      <c r="C58" s="26">
        <f t="shared" ref="C58:F58" si="25">C33+C38+C43+C48</f>
        <v>0</v>
      </c>
      <c r="D58" s="26">
        <f t="shared" si="25"/>
        <v>0</v>
      </c>
      <c r="E58" s="26">
        <f t="shared" si="25"/>
        <v>0</v>
      </c>
      <c r="F58" s="26">
        <f t="shared" si="25"/>
        <v>0</v>
      </c>
      <c r="G58" s="21">
        <f t="shared" si="21"/>
        <v>0</v>
      </c>
      <c r="H58" s="22">
        <f t="shared" si="22"/>
        <v>0</v>
      </c>
    </row>
    <row r="59" spans="1:8" s="3" customFormat="1" ht="14.25" x14ac:dyDescent="0.2">
      <c r="A59" s="269" t="s">
        <v>158</v>
      </c>
      <c r="B59" s="40">
        <f>B9</f>
        <v>-5</v>
      </c>
      <c r="C59" s="30"/>
      <c r="D59" s="30"/>
      <c r="E59" s="30"/>
      <c r="F59" s="30"/>
      <c r="G59" s="21">
        <f>IFERROR(E59*100/C59,0)</f>
        <v>0</v>
      </c>
      <c r="H59" s="22">
        <f>IFERROR(F59*100/D59,0)</f>
        <v>0</v>
      </c>
    </row>
    <row r="60" spans="1:8" s="3" customFormat="1" ht="14.25" x14ac:dyDescent="0.2">
      <c r="A60" s="267"/>
      <c r="B60" s="114">
        <f t="shared" ref="B60:B63" si="26">B10</f>
        <v>-4</v>
      </c>
      <c r="C60" s="30"/>
      <c r="D60" s="30"/>
      <c r="E60" s="30"/>
      <c r="F60" s="30"/>
      <c r="G60" s="21">
        <f t="shared" ref="G60:G63" si="27">IFERROR(E60*100/C60,0)</f>
        <v>0</v>
      </c>
      <c r="H60" s="22">
        <f t="shared" ref="H60:H63" si="28">IFERROR(F60*100/D60,0)</f>
        <v>0</v>
      </c>
    </row>
    <row r="61" spans="1:8" s="3" customFormat="1" ht="14.25" x14ac:dyDescent="0.2">
      <c r="A61" s="267"/>
      <c r="B61" s="114">
        <f t="shared" si="26"/>
        <v>-3</v>
      </c>
      <c r="C61" s="30"/>
      <c r="D61" s="30"/>
      <c r="E61" s="30"/>
      <c r="F61" s="30"/>
      <c r="G61" s="21">
        <f t="shared" si="27"/>
        <v>0</v>
      </c>
      <c r="H61" s="22">
        <f t="shared" si="28"/>
        <v>0</v>
      </c>
    </row>
    <row r="62" spans="1:8" s="3" customFormat="1" ht="14.25" x14ac:dyDescent="0.2">
      <c r="A62" s="267"/>
      <c r="B62" s="114">
        <f t="shared" si="26"/>
        <v>-2</v>
      </c>
      <c r="C62" s="30"/>
      <c r="D62" s="30"/>
      <c r="E62" s="30"/>
      <c r="F62" s="30"/>
      <c r="G62" s="21">
        <f t="shared" si="27"/>
        <v>0</v>
      </c>
      <c r="H62" s="22">
        <f t="shared" si="28"/>
        <v>0</v>
      </c>
    </row>
    <row r="63" spans="1:8" s="3" customFormat="1" ht="14.25" x14ac:dyDescent="0.2">
      <c r="A63" s="268"/>
      <c r="B63" s="114">
        <f t="shared" si="26"/>
        <v>-1</v>
      </c>
      <c r="C63" s="30"/>
      <c r="D63" s="30"/>
      <c r="E63" s="30"/>
      <c r="F63" s="30"/>
      <c r="G63" s="21">
        <f t="shared" si="27"/>
        <v>0</v>
      </c>
      <c r="H63" s="22">
        <f t="shared" si="28"/>
        <v>0</v>
      </c>
    </row>
    <row r="64" spans="1:8" s="3" customFormat="1" ht="12" x14ac:dyDescent="0.2">
      <c r="E64" s="133">
        <f>SUM(E59:E63)</f>
        <v>0</v>
      </c>
    </row>
    <row r="65" spans="1:8" s="3" customFormat="1" ht="12" x14ac:dyDescent="0.2"/>
    <row r="66" spans="1:8" s="3" customFormat="1" ht="12" x14ac:dyDescent="0.2"/>
    <row r="67" spans="1:8" s="3" customFormat="1" ht="12" x14ac:dyDescent="0.2"/>
    <row r="68" spans="1:8" s="3" customFormat="1" ht="12" x14ac:dyDescent="0.2"/>
    <row r="69" spans="1:8" s="3" customFormat="1" ht="12" x14ac:dyDescent="0.2"/>
    <row r="70" spans="1:8" s="3" customFormat="1" x14ac:dyDescent="0.2">
      <c r="A70" s="301" t="s">
        <v>159</v>
      </c>
      <c r="B70" s="301"/>
      <c r="C70" s="301"/>
      <c r="D70" s="301"/>
      <c r="E70" s="301"/>
      <c r="F70" s="301"/>
      <c r="G70" s="301"/>
      <c r="H70" s="301"/>
    </row>
    <row r="71" spans="1:8" s="3" customFormat="1" ht="12" x14ac:dyDescent="0.2"/>
    <row r="72" spans="1:8" s="3" customFormat="1" x14ac:dyDescent="0.2">
      <c r="A72" s="272" t="s">
        <v>160</v>
      </c>
      <c r="B72" s="272"/>
      <c r="C72" s="272"/>
      <c r="D72" s="272"/>
    </row>
    <row r="73" spans="1:8" s="3" customFormat="1" ht="26.25" customHeight="1" x14ac:dyDescent="0.2">
      <c r="A73" s="269" t="s">
        <v>6</v>
      </c>
      <c r="B73" s="269" t="s">
        <v>161</v>
      </c>
      <c r="C73" s="273" t="s">
        <v>162</v>
      </c>
      <c r="D73" s="274"/>
      <c r="E73" s="275"/>
      <c r="F73" s="269" t="s">
        <v>179</v>
      </c>
      <c r="G73" s="28"/>
    </row>
    <row r="74" spans="1:8" s="3" customFormat="1" ht="27.75" customHeight="1" x14ac:dyDescent="0.2">
      <c r="A74" s="268"/>
      <c r="B74" s="268"/>
      <c r="C74" s="40" t="s">
        <v>163</v>
      </c>
      <c r="D74" s="270" t="s">
        <v>164</v>
      </c>
      <c r="E74" s="271"/>
      <c r="F74" s="268"/>
      <c r="G74" s="28"/>
    </row>
    <row r="75" spans="1:8" s="3" customFormat="1" ht="14.25" x14ac:dyDescent="0.2">
      <c r="A75" s="40">
        <f>B9</f>
        <v>-5</v>
      </c>
      <c r="B75" s="30"/>
      <c r="C75" s="30"/>
      <c r="D75" s="276">
        <f>IFERROR(C75/'Земли ЛФ'!D12*1000,0)</f>
        <v>0</v>
      </c>
      <c r="E75" s="277"/>
      <c r="F75" s="21">
        <f>IFERROR(D75/B75*100,0)</f>
        <v>0</v>
      </c>
      <c r="G75" s="28"/>
    </row>
    <row r="76" spans="1:8" s="3" customFormat="1" ht="14.25" x14ac:dyDescent="0.2">
      <c r="A76" s="40">
        <f t="shared" ref="A76:A79" si="29">B10</f>
        <v>-4</v>
      </c>
      <c r="B76" s="30"/>
      <c r="C76" s="30"/>
      <c r="D76" s="276">
        <f>IFERROR(C76/'Земли ЛФ'!D13*1000,0)</f>
        <v>0</v>
      </c>
      <c r="E76" s="277"/>
      <c r="F76" s="21">
        <f t="shared" ref="F76:F79" si="30">IFERROR(D76/B76*100,0)</f>
        <v>0</v>
      </c>
      <c r="G76" s="28"/>
    </row>
    <row r="77" spans="1:8" s="3" customFormat="1" ht="14.25" x14ac:dyDescent="0.2">
      <c r="A77" s="40">
        <f t="shared" si="29"/>
        <v>-3</v>
      </c>
      <c r="B77" s="30"/>
      <c r="C77" s="30"/>
      <c r="D77" s="276">
        <f>IFERROR(C77/'Земли ЛФ'!D14*1000,0)</f>
        <v>0</v>
      </c>
      <c r="E77" s="277"/>
      <c r="F77" s="21">
        <f t="shared" si="30"/>
        <v>0</v>
      </c>
      <c r="G77" s="28"/>
    </row>
    <row r="78" spans="1:8" s="3" customFormat="1" ht="14.25" x14ac:dyDescent="0.2">
      <c r="A78" s="40">
        <f t="shared" si="29"/>
        <v>-2</v>
      </c>
      <c r="B78" s="30"/>
      <c r="C78" s="30"/>
      <c r="D78" s="276">
        <f>IFERROR(C78/'Земли ЛФ'!D15*1000,0)</f>
        <v>0</v>
      </c>
      <c r="E78" s="277"/>
      <c r="F78" s="21">
        <f t="shared" si="30"/>
        <v>0</v>
      </c>
      <c r="G78" s="28"/>
    </row>
    <row r="79" spans="1:8" s="3" customFormat="1" ht="14.25" x14ac:dyDescent="0.2">
      <c r="A79" s="40">
        <f t="shared" si="29"/>
        <v>-1</v>
      </c>
      <c r="B79" s="30"/>
      <c r="C79" s="30"/>
      <c r="D79" s="276">
        <f>IFERROR(C79/'Земли ЛФ'!D16*1000,0)</f>
        <v>0</v>
      </c>
      <c r="E79" s="277"/>
      <c r="F79" s="21">
        <f t="shared" si="30"/>
        <v>0</v>
      </c>
      <c r="G79" s="28"/>
    </row>
    <row r="80" spans="1:8" s="3" customFormat="1" ht="12" x14ac:dyDescent="0.2"/>
    <row r="81" spans="1:14" s="3" customFormat="1" x14ac:dyDescent="0.2">
      <c r="A81" s="272" t="s">
        <v>165</v>
      </c>
      <c r="B81" s="272"/>
      <c r="C81" s="272"/>
      <c r="D81" s="272"/>
      <c r="E81" s="272"/>
      <c r="F81" s="272"/>
      <c r="G81" s="272"/>
    </row>
    <row r="82" spans="1:14" s="3" customFormat="1" ht="14.25" x14ac:dyDescent="0.2">
      <c r="A82" s="269" t="s">
        <v>6</v>
      </c>
      <c r="B82" s="269" t="s">
        <v>166</v>
      </c>
      <c r="C82" s="269" t="s">
        <v>167</v>
      </c>
      <c r="D82" s="269" t="s">
        <v>9</v>
      </c>
      <c r="E82" s="290" t="s">
        <v>107</v>
      </c>
      <c r="F82" s="290"/>
      <c r="G82" s="290"/>
      <c r="H82" s="290" t="s">
        <v>109</v>
      </c>
      <c r="I82" s="290"/>
      <c r="J82" s="290"/>
      <c r="K82" s="278" t="s">
        <v>108</v>
      </c>
      <c r="L82" s="279"/>
      <c r="M82" s="280"/>
    </row>
    <row r="83" spans="1:14" s="3" customFormat="1" ht="84.75" customHeight="1" x14ac:dyDescent="0.2">
      <c r="A83" s="268"/>
      <c r="B83" s="268"/>
      <c r="C83" s="268"/>
      <c r="D83" s="268"/>
      <c r="E83" s="40" t="s">
        <v>168</v>
      </c>
      <c r="F83" s="40" t="s">
        <v>169</v>
      </c>
      <c r="G83" s="40" t="s">
        <v>9</v>
      </c>
      <c r="H83" s="40" t="s">
        <v>168</v>
      </c>
      <c r="I83" s="40" t="s">
        <v>169</v>
      </c>
      <c r="J83" s="40" t="s">
        <v>9</v>
      </c>
      <c r="K83" s="40" t="s">
        <v>168</v>
      </c>
      <c r="L83" s="40" t="s">
        <v>169</v>
      </c>
      <c r="M83" s="40" t="s">
        <v>9</v>
      </c>
      <c r="N83" s="16" t="s">
        <v>170</v>
      </c>
    </row>
    <row r="84" spans="1:14" s="3" customFormat="1" ht="14.25" x14ac:dyDescent="0.2">
      <c r="A84" s="40">
        <f>A75</f>
        <v>-5</v>
      </c>
      <c r="B84" s="30"/>
      <c r="C84" s="21">
        <f>F84+I84+L84</f>
        <v>0</v>
      </c>
      <c r="D84" s="21">
        <f>IFERROR(C84/B84*100,0)</f>
        <v>0</v>
      </c>
      <c r="E84" s="30"/>
      <c r="F84" s="30"/>
      <c r="G84" s="21">
        <f>IFERROR(F84/E84*100,0)</f>
        <v>0</v>
      </c>
      <c r="H84" s="30"/>
      <c r="I84" s="30"/>
      <c r="J84" s="21">
        <f>IFERROR(I84/H84*100,0)</f>
        <v>0</v>
      </c>
      <c r="K84" s="30"/>
      <c r="L84" s="30"/>
      <c r="M84" s="21">
        <f>IFERROR(L84/K84*100,0)</f>
        <v>0</v>
      </c>
    </row>
    <row r="85" spans="1:14" s="3" customFormat="1" ht="14.25" x14ac:dyDescent="0.2">
      <c r="A85" s="40">
        <f t="shared" ref="A85:A88" si="31">A76</f>
        <v>-4</v>
      </c>
      <c r="B85" s="30"/>
      <c r="C85" s="21">
        <f t="shared" ref="C85:C88" si="32">F85+I85+L85</f>
        <v>0</v>
      </c>
      <c r="D85" s="21">
        <f t="shared" ref="D85:D88" si="33">IFERROR(C85/B85*100,0)</f>
        <v>0</v>
      </c>
      <c r="E85" s="30"/>
      <c r="F85" s="30"/>
      <c r="G85" s="21">
        <f t="shared" ref="G85:G88" si="34">IFERROR(F85/E85*100,0)</f>
        <v>0</v>
      </c>
      <c r="H85" s="30"/>
      <c r="I85" s="30"/>
      <c r="J85" s="21">
        <f t="shared" ref="J85:J88" si="35">IFERROR(I85/H85*100,0)</f>
        <v>0</v>
      </c>
      <c r="K85" s="30"/>
      <c r="L85" s="30"/>
      <c r="M85" s="21">
        <f t="shared" ref="M85:M88" si="36">IFERROR(L85/K85*100,0)</f>
        <v>0</v>
      </c>
    </row>
    <row r="86" spans="1:14" s="3" customFormat="1" ht="14.25" x14ac:dyDescent="0.2">
      <c r="A86" s="40">
        <f t="shared" si="31"/>
        <v>-3</v>
      </c>
      <c r="B86" s="30"/>
      <c r="C86" s="21">
        <f t="shared" si="32"/>
        <v>0</v>
      </c>
      <c r="D86" s="21">
        <f t="shared" si="33"/>
        <v>0</v>
      </c>
      <c r="E86" s="30"/>
      <c r="F86" s="30"/>
      <c r="G86" s="21">
        <f t="shared" si="34"/>
        <v>0</v>
      </c>
      <c r="H86" s="30"/>
      <c r="I86" s="30"/>
      <c r="J86" s="21">
        <f t="shared" si="35"/>
        <v>0</v>
      </c>
      <c r="K86" s="30"/>
      <c r="L86" s="30"/>
      <c r="M86" s="21">
        <f t="shared" si="36"/>
        <v>0</v>
      </c>
    </row>
    <row r="87" spans="1:14" s="3" customFormat="1" ht="14.25" x14ac:dyDescent="0.2">
      <c r="A87" s="40">
        <f t="shared" si="31"/>
        <v>-2</v>
      </c>
      <c r="B87" s="30"/>
      <c r="C87" s="21">
        <f t="shared" si="32"/>
        <v>0</v>
      </c>
      <c r="D87" s="21">
        <f t="shared" si="33"/>
        <v>0</v>
      </c>
      <c r="E87" s="131"/>
      <c r="F87" s="131"/>
      <c r="G87" s="21">
        <f t="shared" si="34"/>
        <v>0</v>
      </c>
      <c r="H87" s="131"/>
      <c r="I87" s="131"/>
      <c r="J87" s="21">
        <f t="shared" si="35"/>
        <v>0</v>
      </c>
      <c r="K87" s="131"/>
      <c r="L87" s="131"/>
      <c r="M87" s="21">
        <f t="shared" si="36"/>
        <v>0</v>
      </c>
    </row>
    <row r="88" spans="1:14" s="3" customFormat="1" ht="14.25" x14ac:dyDescent="0.2">
      <c r="A88" s="40">
        <f t="shared" si="31"/>
        <v>-1</v>
      </c>
      <c r="B88" s="30"/>
      <c r="C88" s="21">
        <f t="shared" si="32"/>
        <v>0</v>
      </c>
      <c r="D88" s="21">
        <f t="shared" si="33"/>
        <v>0</v>
      </c>
      <c r="E88" s="131"/>
      <c r="F88" s="131"/>
      <c r="G88" s="21">
        <f t="shared" si="34"/>
        <v>0</v>
      </c>
      <c r="H88" s="131"/>
      <c r="I88" s="131"/>
      <c r="J88" s="21">
        <f t="shared" si="35"/>
        <v>0</v>
      </c>
      <c r="K88" s="131"/>
      <c r="L88" s="131"/>
      <c r="M88" s="21">
        <f t="shared" si="36"/>
        <v>0</v>
      </c>
    </row>
    <row r="89" spans="1:14" s="3" customFormat="1" ht="12" x14ac:dyDescent="0.2"/>
    <row r="90" spans="1:14" s="3" customFormat="1" x14ac:dyDescent="0.2">
      <c r="A90" s="289" t="s">
        <v>171</v>
      </c>
      <c r="B90" s="289"/>
      <c r="C90" s="289"/>
      <c r="D90" s="289"/>
      <c r="E90" s="289"/>
      <c r="F90" s="289"/>
    </row>
    <row r="91" spans="1:14" s="3" customFormat="1" ht="14.25" x14ac:dyDescent="0.2">
      <c r="A91" s="285" t="s">
        <v>6</v>
      </c>
      <c r="B91" s="287" t="s">
        <v>180</v>
      </c>
      <c r="C91" s="287"/>
      <c r="D91" s="287"/>
      <c r="E91" s="288"/>
      <c r="F91" s="288"/>
      <c r="G91" s="288"/>
    </row>
    <row r="92" spans="1:14" s="3" customFormat="1" ht="30.75" x14ac:dyDescent="0.2">
      <c r="A92" s="286"/>
      <c r="B92" s="41" t="s">
        <v>111</v>
      </c>
      <c r="C92" s="41" t="s">
        <v>178</v>
      </c>
      <c r="D92" s="41" t="s">
        <v>172</v>
      </c>
      <c r="E92" s="17"/>
      <c r="F92" s="17"/>
      <c r="G92" s="17"/>
    </row>
    <row r="93" spans="1:14" s="3" customFormat="1" ht="14.25" x14ac:dyDescent="0.2">
      <c r="A93" s="41">
        <f>A84</f>
        <v>-5</v>
      </c>
      <c r="B93" s="132">
        <f>'Земли ЛФ'!D23</f>
        <v>0</v>
      </c>
      <c r="C93" s="132">
        <f>'Земли ЛФ'!J51</f>
        <v>0</v>
      </c>
      <c r="D93" s="132">
        <f>IFERROR(C93*1000/B93,0)</f>
        <v>0</v>
      </c>
      <c r="E93" s="17"/>
      <c r="F93" s="17"/>
      <c r="G93" s="18"/>
    </row>
    <row r="94" spans="1:14" s="3" customFormat="1" ht="14.25" x14ac:dyDescent="0.2">
      <c r="A94" s="41">
        <f t="shared" ref="A94:A97" si="37">A85</f>
        <v>-4</v>
      </c>
      <c r="B94" s="132">
        <f>'Земли ЛФ'!D24</f>
        <v>0</v>
      </c>
      <c r="C94" s="132">
        <f>'Земли ЛФ'!J52</f>
        <v>0</v>
      </c>
      <c r="D94" s="132">
        <f t="shared" ref="D94:D97" si="38">IFERROR(C94*1000/B94,0)</f>
        <v>0</v>
      </c>
      <c r="E94" s="17"/>
      <c r="F94" s="17"/>
      <c r="G94" s="18"/>
    </row>
    <row r="95" spans="1:14" s="3" customFormat="1" ht="14.25" x14ac:dyDescent="0.2">
      <c r="A95" s="41">
        <f t="shared" si="37"/>
        <v>-3</v>
      </c>
      <c r="B95" s="132">
        <f>'Земли ЛФ'!D25</f>
        <v>0</v>
      </c>
      <c r="C95" s="132">
        <f>'Земли ЛФ'!J53</f>
        <v>0</v>
      </c>
      <c r="D95" s="132">
        <f t="shared" si="38"/>
        <v>0</v>
      </c>
      <c r="E95" s="17"/>
      <c r="F95" s="17"/>
      <c r="G95" s="18"/>
    </row>
    <row r="96" spans="1:14" s="3" customFormat="1" ht="14.25" x14ac:dyDescent="0.2">
      <c r="A96" s="41">
        <f t="shared" si="37"/>
        <v>-2</v>
      </c>
      <c r="B96" s="132">
        <f>'Земли ЛФ'!D26</f>
        <v>0</v>
      </c>
      <c r="C96" s="132">
        <f>'Земли ЛФ'!J54</f>
        <v>0</v>
      </c>
      <c r="D96" s="132">
        <f t="shared" si="38"/>
        <v>0</v>
      </c>
      <c r="E96" s="17"/>
      <c r="F96" s="17"/>
      <c r="G96" s="18"/>
    </row>
    <row r="97" spans="1:11" s="3" customFormat="1" ht="14.25" x14ac:dyDescent="0.2">
      <c r="A97" s="41">
        <f t="shared" si="37"/>
        <v>-1</v>
      </c>
      <c r="B97" s="132">
        <f>'Земли ЛФ'!D27</f>
        <v>0</v>
      </c>
      <c r="C97" s="132">
        <f>'Земли ЛФ'!J55</f>
        <v>0</v>
      </c>
      <c r="D97" s="132">
        <f t="shared" si="38"/>
        <v>0</v>
      </c>
      <c r="E97" s="17"/>
      <c r="F97" s="17"/>
      <c r="G97" s="18"/>
    </row>
    <row r="98" spans="1:11" s="3" customFormat="1" ht="12" x14ac:dyDescent="0.2"/>
    <row r="99" spans="1:11" s="3" customFormat="1" x14ac:dyDescent="0.2">
      <c r="A99" s="27" t="s">
        <v>340</v>
      </c>
      <c r="B99" s="27"/>
      <c r="C99" s="27"/>
      <c r="D99" s="27"/>
      <c r="E99" s="27"/>
      <c r="F99" s="27"/>
      <c r="G99" s="27"/>
      <c r="H99" s="27"/>
      <c r="I99" s="27"/>
      <c r="J99" s="29"/>
      <c r="K99" s="29"/>
    </row>
    <row r="100" spans="1:11" s="3" customFormat="1" ht="13.5" customHeight="1" x14ac:dyDescent="0.2">
      <c r="A100" s="269" t="s">
        <v>6</v>
      </c>
      <c r="B100" s="270" t="s">
        <v>173</v>
      </c>
      <c r="C100" s="291"/>
      <c r="D100" s="291"/>
      <c r="E100" s="271"/>
      <c r="F100" s="281" t="s">
        <v>174</v>
      </c>
      <c r="G100" s="282"/>
      <c r="H100" s="282"/>
      <c r="I100" s="283"/>
    </row>
    <row r="101" spans="1:11" s="3" customFormat="1" x14ac:dyDescent="0.2">
      <c r="A101" s="268"/>
      <c r="B101" s="284" t="s">
        <v>175</v>
      </c>
      <c r="C101" s="283"/>
      <c r="D101" s="284" t="s">
        <v>176</v>
      </c>
      <c r="E101" s="283"/>
      <c r="F101" s="281" t="s">
        <v>175</v>
      </c>
      <c r="G101" s="283"/>
      <c r="H101" s="278" t="s">
        <v>176</v>
      </c>
      <c r="I101" s="280"/>
      <c r="J101" s="19" t="s">
        <v>177</v>
      </c>
    </row>
    <row r="102" spans="1:11" s="3" customFormat="1" x14ac:dyDescent="0.2">
      <c r="A102" s="40">
        <f>A93</f>
        <v>-5</v>
      </c>
      <c r="B102" s="298"/>
      <c r="C102" s="298"/>
      <c r="D102" s="298"/>
      <c r="E102" s="298"/>
      <c r="F102" s="294"/>
      <c r="G102" s="295"/>
      <c r="H102" s="296"/>
      <c r="I102" s="297"/>
    </row>
    <row r="103" spans="1:11" s="3" customFormat="1" x14ac:dyDescent="0.2">
      <c r="A103" s="40">
        <f t="shared" ref="A103:A106" si="39">A94</f>
        <v>-4</v>
      </c>
      <c r="B103" s="298"/>
      <c r="C103" s="298"/>
      <c r="D103" s="298"/>
      <c r="E103" s="298"/>
      <c r="F103" s="294"/>
      <c r="G103" s="295"/>
      <c r="H103" s="296"/>
      <c r="I103" s="297"/>
    </row>
    <row r="104" spans="1:11" s="3" customFormat="1" x14ac:dyDescent="0.2">
      <c r="A104" s="40">
        <f t="shared" si="39"/>
        <v>-3</v>
      </c>
      <c r="B104" s="298"/>
      <c r="C104" s="298"/>
      <c r="D104" s="298"/>
      <c r="E104" s="298"/>
      <c r="F104" s="294"/>
      <c r="G104" s="295"/>
      <c r="H104" s="296"/>
      <c r="I104" s="297"/>
    </row>
    <row r="105" spans="1:11" s="3" customFormat="1" x14ac:dyDescent="0.2">
      <c r="A105" s="40">
        <f t="shared" si="39"/>
        <v>-2</v>
      </c>
      <c r="B105" s="298"/>
      <c r="C105" s="298"/>
      <c r="D105" s="298"/>
      <c r="E105" s="298"/>
      <c r="F105" s="294"/>
      <c r="G105" s="295"/>
      <c r="H105" s="296"/>
      <c r="I105" s="297"/>
    </row>
    <row r="106" spans="1:11" s="3" customFormat="1" x14ac:dyDescent="0.2">
      <c r="A106" s="40">
        <f t="shared" si="39"/>
        <v>-1</v>
      </c>
      <c r="B106" s="292"/>
      <c r="C106" s="293"/>
      <c r="D106" s="292"/>
      <c r="E106" s="293"/>
      <c r="F106" s="294"/>
      <c r="G106" s="295"/>
      <c r="H106" s="296"/>
      <c r="I106" s="297"/>
    </row>
    <row r="107" spans="1:11" s="3" customFormat="1" ht="12" x14ac:dyDescent="0.2"/>
  </sheetData>
  <sheetProtection algorithmName="SHA-512" hashValue="zwkOjC63IJgxihNsrMNwSAl4vsRebn3Rju3s0JUYLWTsyF6ToSswT/+oMSocV38Bk5BXu3ZxSmAHPjg0T9xW6A==" saltValue="oLfAg9nHIQJpHDuWf/Zz1g==" spinCount="100000" sheet="1" objects="1" scenarios="1" formatCells="0" formatColumns="0" formatRows="0"/>
  <mergeCells count="71">
    <mergeCell ref="A1:B1"/>
    <mergeCell ref="E1:I1"/>
    <mergeCell ref="A6:F6"/>
    <mergeCell ref="A4:I4"/>
    <mergeCell ref="A70:H70"/>
    <mergeCell ref="A49:A53"/>
    <mergeCell ref="A54:A58"/>
    <mergeCell ref="A59:A63"/>
    <mergeCell ref="A44:A48"/>
    <mergeCell ref="G7:H7"/>
    <mergeCell ref="A9:A13"/>
    <mergeCell ref="A39:A43"/>
    <mergeCell ref="A7:A8"/>
    <mergeCell ref="B7:B8"/>
    <mergeCell ref="C7:D7"/>
    <mergeCell ref="E7:F7"/>
    <mergeCell ref="F101:G101"/>
    <mergeCell ref="H101:I101"/>
    <mergeCell ref="B102:C102"/>
    <mergeCell ref="D102:E102"/>
    <mergeCell ref="F102:G102"/>
    <mergeCell ref="H102:I102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F100:I100"/>
    <mergeCell ref="B101:C101"/>
    <mergeCell ref="D101:E101"/>
    <mergeCell ref="A81:G81"/>
    <mergeCell ref="A91:A92"/>
    <mergeCell ref="B91:D91"/>
    <mergeCell ref="E91:G91"/>
    <mergeCell ref="A90:F90"/>
    <mergeCell ref="A82:A83"/>
    <mergeCell ref="B82:B83"/>
    <mergeCell ref="C82:C83"/>
    <mergeCell ref="D82:D83"/>
    <mergeCell ref="E82:G82"/>
    <mergeCell ref="H82:J82"/>
    <mergeCell ref="A100:A101"/>
    <mergeCell ref="B100:E100"/>
    <mergeCell ref="D75:E75"/>
    <mergeCell ref="D76:E76"/>
    <mergeCell ref="D79:E79"/>
    <mergeCell ref="D77:E77"/>
    <mergeCell ref="K82:M82"/>
    <mergeCell ref="D78:E78"/>
    <mergeCell ref="A73:A74"/>
    <mergeCell ref="F73:F74"/>
    <mergeCell ref="D74:E74"/>
    <mergeCell ref="B73:B74"/>
    <mergeCell ref="A72:D72"/>
    <mergeCell ref="C73:E73"/>
    <mergeCell ref="A14:A18"/>
    <mergeCell ref="A19:A23"/>
    <mergeCell ref="A24:A28"/>
    <mergeCell ref="A29:A33"/>
    <mergeCell ref="A34:A38"/>
  </mergeCells>
  <pageMargins left="0.7" right="0.7" top="0.75" bottom="0.75" header="0.3" footer="0.3"/>
  <pageSetup paperSize="9" scale="60" orientation="portrait" r:id="rId1"/>
  <rowBreaks count="1" manualBreakCount="1">
    <brk id="6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2FB32CF-DE72-49A0-80D7-DFE81EEF88C3}">
            <xm:f>'Земли ЛФ'!$B$230&gt;$E$64</xm:f>
            <x14:dxf>
              <font>
                <color rgb="FFFF0000"/>
              </font>
            </x14:dxf>
          </x14:cfRule>
          <x14:cfRule type="expression" priority="2" id="{BB6FB812-F244-438D-AED9-145C294AB566}">
            <xm:f>'Земли ЛФ'!$B$230&lt;$E$64</xm:f>
            <x14:dxf>
              <font>
                <color rgb="FF00B050"/>
              </font>
            </x14:dxf>
          </x14:cfRule>
          <x14:cfRule type="expression" priority="3" id="{A9791594-0EF2-4764-938B-F537EC356E1D}">
            <xm:f>'Земли ЛФ'!$B$230=$E$64</xm:f>
            <x14:dxf>
              <font>
                <color rgb="FF00B050"/>
              </font>
            </x14:dxf>
          </x14:cfRule>
          <xm:sqref>E64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4EAD-E01F-4BC4-8CFB-086BB971A31F}">
  <dimension ref="A1:M146"/>
  <sheetViews>
    <sheetView showZeros="0" tabSelected="1" workbookViewId="0">
      <selection activeCell="B140" sqref="B140:D140"/>
    </sheetView>
  </sheetViews>
  <sheetFormatPr defaultRowHeight="15" x14ac:dyDescent="0.25"/>
  <cols>
    <col min="1" max="1" width="23.7109375" style="50" customWidth="1"/>
    <col min="2" max="2" width="16" style="50" customWidth="1"/>
    <col min="3" max="3" width="16.5703125" style="50" customWidth="1"/>
    <col min="4" max="4" width="13.140625" style="50" bestFit="1" customWidth="1"/>
    <col min="5" max="5" width="12.42578125" style="50" customWidth="1"/>
    <col min="6" max="6" width="13.28515625" style="50" customWidth="1"/>
    <col min="7" max="7" width="10.28515625" style="50" customWidth="1"/>
    <col min="8" max="8" width="11" style="50" customWidth="1"/>
    <col min="9" max="9" width="10.7109375" style="50" customWidth="1"/>
    <col min="10" max="10" width="10" style="50" customWidth="1"/>
    <col min="11" max="11" width="14.42578125" style="50" customWidth="1"/>
    <col min="12" max="12" width="14" style="50" customWidth="1"/>
    <col min="13" max="13" width="14.85546875" style="50" customWidth="1"/>
    <col min="14" max="16384" width="9.140625" style="50"/>
  </cols>
  <sheetData>
    <row r="1" spans="1:11" ht="15.75" x14ac:dyDescent="0.25">
      <c r="A1" s="314" t="s">
        <v>181</v>
      </c>
      <c r="B1" s="314"/>
      <c r="C1" s="314"/>
    </row>
    <row r="3" spans="1:11" ht="15.75" x14ac:dyDescent="0.25">
      <c r="A3" s="315" t="s">
        <v>182</v>
      </c>
      <c r="B3" s="315"/>
      <c r="C3" s="315"/>
      <c r="D3" s="315"/>
      <c r="E3" s="315"/>
      <c r="F3" s="315"/>
    </row>
    <row r="4" spans="1:11" ht="45" x14ac:dyDescent="0.25">
      <c r="A4" s="47" t="s">
        <v>6</v>
      </c>
      <c r="B4" s="316" t="s">
        <v>183</v>
      </c>
      <c r="C4" s="317"/>
      <c r="D4" s="48" t="s">
        <v>97</v>
      </c>
      <c r="E4" s="318" t="s">
        <v>184</v>
      </c>
      <c r="F4" s="319"/>
      <c r="G4" s="318" t="s">
        <v>185</v>
      </c>
      <c r="H4" s="319"/>
      <c r="I4" s="51"/>
      <c r="J4" s="51"/>
      <c r="K4" s="52"/>
    </row>
    <row r="5" spans="1:11" ht="15.75" x14ac:dyDescent="0.25">
      <c r="A5" s="47">
        <f>'РПП, РГП'!B9</f>
        <v>-5</v>
      </c>
      <c r="B5" s="320"/>
      <c r="C5" s="320"/>
      <c r="D5" s="49"/>
      <c r="E5" s="321">
        <f>IFERROR(D5/B5,0)</f>
        <v>0</v>
      </c>
      <c r="F5" s="321"/>
      <c r="G5" s="320"/>
      <c r="H5" s="320"/>
      <c r="I5" s="51"/>
      <c r="J5" s="51"/>
      <c r="K5" s="52"/>
    </row>
    <row r="6" spans="1:11" ht="15.75" x14ac:dyDescent="0.25">
      <c r="A6" s="115">
        <f>'РПП, РГП'!B10</f>
        <v>-4</v>
      </c>
      <c r="B6" s="320"/>
      <c r="C6" s="320"/>
      <c r="D6" s="49"/>
      <c r="E6" s="321">
        <f t="shared" ref="E6:E9" si="0">IFERROR(D6/B6,0)</f>
        <v>0</v>
      </c>
      <c r="F6" s="321"/>
      <c r="G6" s="320"/>
      <c r="H6" s="320"/>
      <c r="I6" s="51"/>
      <c r="J6" s="51"/>
      <c r="K6" s="52"/>
    </row>
    <row r="7" spans="1:11" ht="15.75" x14ac:dyDescent="0.25">
      <c r="A7" s="115">
        <f>'РПП, РГП'!B11</f>
        <v>-3</v>
      </c>
      <c r="B7" s="320"/>
      <c r="C7" s="320"/>
      <c r="D7" s="49"/>
      <c r="E7" s="321">
        <f t="shared" si="0"/>
        <v>0</v>
      </c>
      <c r="F7" s="321"/>
      <c r="G7" s="320"/>
      <c r="H7" s="320"/>
      <c r="I7" s="51"/>
      <c r="J7" s="51"/>
      <c r="K7" s="52"/>
    </row>
    <row r="8" spans="1:11" ht="15.75" x14ac:dyDescent="0.25">
      <c r="A8" s="115">
        <f>'РПП, РГП'!B12</f>
        <v>-2</v>
      </c>
      <c r="B8" s="320"/>
      <c r="C8" s="320"/>
      <c r="D8" s="49"/>
      <c r="E8" s="321">
        <f t="shared" si="0"/>
        <v>0</v>
      </c>
      <c r="F8" s="321"/>
      <c r="G8" s="320"/>
      <c r="H8" s="320"/>
      <c r="I8" s="51"/>
      <c r="J8" s="51"/>
      <c r="K8" s="52"/>
    </row>
    <row r="9" spans="1:11" ht="15.75" x14ac:dyDescent="0.25">
      <c r="A9" s="115">
        <f>'РПП, РГП'!B13</f>
        <v>-1</v>
      </c>
      <c r="B9" s="320"/>
      <c r="C9" s="320"/>
      <c r="D9" s="49"/>
      <c r="E9" s="321">
        <f t="shared" si="0"/>
        <v>0</v>
      </c>
      <c r="F9" s="321"/>
      <c r="G9" s="320"/>
      <c r="H9" s="320"/>
      <c r="I9" s="51"/>
      <c r="J9" s="51"/>
      <c r="K9" s="52"/>
    </row>
    <row r="10" spans="1:11" ht="15.75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15.75" x14ac:dyDescent="0.25">
      <c r="A11" s="53" t="s">
        <v>186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15.75" x14ac:dyDescent="0.25">
      <c r="A12" s="328" t="s">
        <v>187</v>
      </c>
      <c r="B12" s="329"/>
      <c r="C12" s="329"/>
      <c r="D12" s="330"/>
      <c r="E12" s="334" t="s">
        <v>78</v>
      </c>
      <c r="F12" s="334"/>
      <c r="G12" s="334"/>
      <c r="H12" s="334"/>
      <c r="I12" s="334"/>
      <c r="J12" s="51"/>
      <c r="K12" s="52"/>
    </row>
    <row r="13" spans="1:11" ht="15.75" x14ac:dyDescent="0.25">
      <c r="A13" s="331"/>
      <c r="B13" s="332"/>
      <c r="C13" s="332"/>
      <c r="D13" s="333"/>
      <c r="E13" s="63">
        <f>A5</f>
        <v>-5</v>
      </c>
      <c r="F13" s="63">
        <f>A6</f>
        <v>-4</v>
      </c>
      <c r="G13" s="63">
        <f>A7</f>
        <v>-3</v>
      </c>
      <c r="H13" s="63">
        <f>A8</f>
        <v>-2</v>
      </c>
      <c r="I13" s="63">
        <f>A9</f>
        <v>-1</v>
      </c>
      <c r="J13" s="51"/>
      <c r="K13" s="52"/>
    </row>
    <row r="14" spans="1:11" ht="15.75" x14ac:dyDescent="0.25">
      <c r="A14" s="322" t="s">
        <v>188</v>
      </c>
      <c r="B14" s="323"/>
      <c r="C14" s="323"/>
      <c r="D14" s="324"/>
      <c r="E14" s="134"/>
      <c r="F14" s="134"/>
      <c r="G14" s="134"/>
      <c r="H14" s="134"/>
      <c r="I14" s="134"/>
      <c r="J14" s="51"/>
      <c r="K14" s="52"/>
    </row>
    <row r="15" spans="1:11" ht="15.75" x14ac:dyDescent="0.25">
      <c r="A15" s="322" t="s">
        <v>189</v>
      </c>
      <c r="B15" s="323"/>
      <c r="C15" s="323"/>
      <c r="D15" s="324"/>
      <c r="E15" s="134"/>
      <c r="F15" s="134"/>
      <c r="G15" s="134"/>
      <c r="H15" s="134"/>
      <c r="I15" s="134"/>
      <c r="J15" s="51"/>
      <c r="K15" s="52"/>
    </row>
    <row r="16" spans="1:11" ht="15.75" x14ac:dyDescent="0.25">
      <c r="A16" s="322" t="s">
        <v>190</v>
      </c>
      <c r="B16" s="323"/>
      <c r="C16" s="323"/>
      <c r="D16" s="324"/>
      <c r="E16" s="134"/>
      <c r="F16" s="134"/>
      <c r="G16" s="134"/>
      <c r="H16" s="134"/>
      <c r="I16" s="134"/>
      <c r="J16" s="51"/>
      <c r="K16" s="52"/>
    </row>
    <row r="17" spans="1:11" ht="15.75" x14ac:dyDescent="0.25">
      <c r="A17" s="322" t="s">
        <v>191</v>
      </c>
      <c r="B17" s="323"/>
      <c r="C17" s="323"/>
      <c r="D17" s="324"/>
      <c r="E17" s="134"/>
      <c r="F17" s="134"/>
      <c r="G17" s="134"/>
      <c r="H17" s="134"/>
      <c r="I17" s="134"/>
      <c r="J17" s="51"/>
      <c r="K17" s="52"/>
    </row>
    <row r="18" spans="1:11" ht="15.75" x14ac:dyDescent="0.25">
      <c r="A18" s="322" t="s">
        <v>192</v>
      </c>
      <c r="B18" s="323"/>
      <c r="C18" s="323"/>
      <c r="D18" s="324"/>
      <c r="E18" s="134"/>
      <c r="F18" s="134"/>
      <c r="G18" s="134"/>
      <c r="H18" s="134"/>
      <c r="I18" s="134"/>
      <c r="J18" s="51"/>
      <c r="K18" s="52"/>
    </row>
    <row r="19" spans="1:11" ht="15.75" x14ac:dyDescent="0.25">
      <c r="A19" s="322" t="s">
        <v>193</v>
      </c>
      <c r="B19" s="323"/>
      <c r="C19" s="323"/>
      <c r="D19" s="324"/>
      <c r="E19" s="134"/>
      <c r="F19" s="134"/>
      <c r="G19" s="134"/>
      <c r="H19" s="134"/>
      <c r="I19" s="134"/>
      <c r="J19" s="51"/>
      <c r="K19" s="52"/>
    </row>
    <row r="20" spans="1:11" ht="15.75" x14ac:dyDescent="0.25">
      <c r="A20" s="322" t="s">
        <v>194</v>
      </c>
      <c r="B20" s="323"/>
      <c r="C20" s="323"/>
      <c r="D20" s="324"/>
      <c r="E20" s="134"/>
      <c r="F20" s="134"/>
      <c r="G20" s="134"/>
      <c r="H20" s="134"/>
      <c r="I20" s="134"/>
      <c r="J20" s="51"/>
      <c r="K20" s="52"/>
    </row>
    <row r="21" spans="1:11" ht="15.75" x14ac:dyDescent="0.25">
      <c r="A21" s="322" t="s">
        <v>195</v>
      </c>
      <c r="B21" s="323"/>
      <c r="C21" s="323"/>
      <c r="D21" s="324"/>
      <c r="E21" s="134"/>
      <c r="F21" s="134"/>
      <c r="G21" s="134"/>
      <c r="H21" s="134"/>
      <c r="I21" s="134"/>
      <c r="J21" s="51"/>
      <c r="K21" s="52"/>
    </row>
    <row r="22" spans="1:11" ht="15.75" x14ac:dyDescent="0.25">
      <c r="A22" s="322" t="s">
        <v>196</v>
      </c>
      <c r="B22" s="323"/>
      <c r="C22" s="323"/>
      <c r="D22" s="324"/>
      <c r="E22" s="134"/>
      <c r="F22" s="134"/>
      <c r="G22" s="134"/>
      <c r="H22" s="134"/>
      <c r="I22" s="134"/>
      <c r="J22" s="51"/>
      <c r="K22" s="52"/>
    </row>
    <row r="23" spans="1:11" ht="15.75" x14ac:dyDescent="0.25">
      <c r="A23" s="325" t="s">
        <v>197</v>
      </c>
      <c r="B23" s="326"/>
      <c r="C23" s="326"/>
      <c r="D23" s="327"/>
      <c r="E23" s="134"/>
      <c r="F23" s="134"/>
      <c r="G23" s="134"/>
      <c r="H23" s="134"/>
      <c r="I23" s="134"/>
      <c r="J23" s="51"/>
      <c r="K23" s="52"/>
    </row>
    <row r="24" spans="1:11" ht="15.75" x14ac:dyDescent="0.25">
      <c r="A24" s="325" t="s">
        <v>198</v>
      </c>
      <c r="B24" s="326"/>
      <c r="C24" s="326"/>
      <c r="D24" s="327"/>
      <c r="E24" s="134"/>
      <c r="F24" s="134"/>
      <c r="G24" s="134"/>
      <c r="H24" s="134"/>
      <c r="I24" s="134"/>
      <c r="J24" s="51"/>
      <c r="K24" s="52"/>
    </row>
    <row r="25" spans="1:11" ht="15.75" x14ac:dyDescent="0.25">
      <c r="A25" s="325" t="s">
        <v>199</v>
      </c>
      <c r="B25" s="326"/>
      <c r="C25" s="326"/>
      <c r="D25" s="327"/>
      <c r="E25" s="134"/>
      <c r="F25" s="134"/>
      <c r="G25" s="134"/>
      <c r="H25" s="134"/>
      <c r="I25" s="134"/>
      <c r="J25" s="51"/>
      <c r="K25" s="52"/>
    </row>
    <row r="26" spans="1:11" ht="15.75" x14ac:dyDescent="0.25">
      <c r="A26" s="325" t="s">
        <v>200</v>
      </c>
      <c r="B26" s="326"/>
      <c r="C26" s="326"/>
      <c r="D26" s="327"/>
      <c r="E26" s="134"/>
      <c r="F26" s="134"/>
      <c r="G26" s="134"/>
      <c r="H26" s="134"/>
      <c r="I26" s="134"/>
      <c r="J26" s="51"/>
      <c r="K26" s="52"/>
    </row>
    <row r="27" spans="1:11" ht="15.75" x14ac:dyDescent="0.25">
      <c r="A27" s="339"/>
      <c r="B27" s="340"/>
      <c r="C27" s="340"/>
      <c r="D27" s="341"/>
      <c r="E27" s="134"/>
      <c r="F27" s="134"/>
      <c r="G27" s="134"/>
      <c r="H27" s="134"/>
      <c r="I27" s="134"/>
      <c r="J27" s="51"/>
      <c r="K27" s="52"/>
    </row>
    <row r="28" spans="1:11" ht="15.75" x14ac:dyDescent="0.25">
      <c r="A28" s="339"/>
      <c r="B28" s="340"/>
      <c r="C28" s="340"/>
      <c r="D28" s="341"/>
      <c r="E28" s="134"/>
      <c r="F28" s="134"/>
      <c r="G28" s="134"/>
      <c r="H28" s="134"/>
      <c r="I28" s="134"/>
      <c r="J28" s="51"/>
      <c r="K28" s="52"/>
    </row>
    <row r="29" spans="1:11" ht="15.75" x14ac:dyDescent="0.25">
      <c r="A29" s="339"/>
      <c r="B29" s="340"/>
      <c r="C29" s="340"/>
      <c r="D29" s="341"/>
      <c r="E29" s="134"/>
      <c r="F29" s="134"/>
      <c r="G29" s="134"/>
      <c r="H29" s="134"/>
      <c r="I29" s="134"/>
      <c r="J29" s="51"/>
      <c r="K29" s="52"/>
    </row>
    <row r="30" spans="1:11" ht="15.7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5.75" x14ac:dyDescent="0.25">
      <c r="A31" s="53" t="s">
        <v>201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15.75" x14ac:dyDescent="0.25">
      <c r="A32" s="335" t="s">
        <v>202</v>
      </c>
      <c r="B32" s="336"/>
      <c r="C32" s="63" t="s">
        <v>175</v>
      </c>
      <c r="D32" s="63" t="s">
        <v>176</v>
      </c>
      <c r="E32" s="51"/>
      <c r="F32" s="51"/>
      <c r="G32" s="51"/>
      <c r="H32" s="51"/>
      <c r="I32" s="51"/>
      <c r="J32" s="51"/>
      <c r="K32" s="52"/>
    </row>
    <row r="33" spans="1:11" ht="15.75" x14ac:dyDescent="0.25">
      <c r="A33" s="337" t="s">
        <v>203</v>
      </c>
      <c r="B33" s="338"/>
      <c r="C33" s="134"/>
      <c r="D33" s="134"/>
      <c r="E33" s="51"/>
      <c r="F33" s="51"/>
      <c r="G33" s="51"/>
      <c r="H33" s="51"/>
      <c r="I33" s="51"/>
      <c r="J33" s="51"/>
      <c r="K33" s="52"/>
    </row>
    <row r="34" spans="1:11" ht="15.75" x14ac:dyDescent="0.25">
      <c r="A34" s="337" t="s">
        <v>204</v>
      </c>
      <c r="B34" s="338"/>
      <c r="C34" s="134"/>
      <c r="D34" s="134"/>
      <c r="E34" s="51"/>
      <c r="F34" s="51"/>
      <c r="G34" s="51"/>
      <c r="H34" s="51"/>
      <c r="I34" s="51"/>
      <c r="J34" s="51"/>
      <c r="K34" s="52"/>
    </row>
    <row r="35" spans="1:11" ht="15.75" x14ac:dyDescent="0.25">
      <c r="A35" s="337" t="s">
        <v>205</v>
      </c>
      <c r="B35" s="338"/>
      <c r="C35" s="134"/>
      <c r="D35" s="134"/>
      <c r="E35" s="51"/>
      <c r="F35" s="51"/>
      <c r="G35" s="51"/>
      <c r="H35" s="51"/>
      <c r="I35" s="51"/>
      <c r="J35" s="51"/>
      <c r="K35" s="52"/>
    </row>
    <row r="36" spans="1:11" ht="15.75" x14ac:dyDescent="0.25">
      <c r="A36" s="337" t="s">
        <v>206</v>
      </c>
      <c r="B36" s="338"/>
      <c r="C36" s="134"/>
      <c r="D36" s="134"/>
      <c r="E36" s="51"/>
      <c r="F36" s="51"/>
      <c r="G36" s="51"/>
      <c r="H36" s="51"/>
      <c r="I36" s="51"/>
      <c r="J36" s="51"/>
      <c r="K36" s="52"/>
    </row>
    <row r="37" spans="1:11" ht="15.75" x14ac:dyDescent="0.25">
      <c r="A37" s="322" t="s">
        <v>207</v>
      </c>
      <c r="B37" s="324"/>
      <c r="C37" s="134"/>
      <c r="D37" s="134"/>
      <c r="E37" s="51"/>
      <c r="F37" s="51"/>
      <c r="G37" s="51"/>
      <c r="H37" s="51"/>
      <c r="I37" s="51"/>
      <c r="J37" s="51"/>
      <c r="K37" s="52"/>
    </row>
    <row r="38" spans="1:11" ht="15.75" x14ac:dyDescent="0.25">
      <c r="A38" s="322" t="s">
        <v>208</v>
      </c>
      <c r="B38" s="324"/>
      <c r="C38" s="134"/>
      <c r="D38" s="134"/>
      <c r="E38" s="51"/>
      <c r="F38" s="51"/>
      <c r="G38" s="51"/>
      <c r="H38" s="51"/>
      <c r="I38" s="51"/>
      <c r="J38" s="51"/>
      <c r="K38" s="52"/>
    </row>
    <row r="39" spans="1:11" ht="15.75" x14ac:dyDescent="0.25">
      <c r="A39" s="342" t="s">
        <v>209</v>
      </c>
      <c r="B39" s="327"/>
      <c r="C39" s="134"/>
      <c r="D39" s="134"/>
      <c r="E39" s="51"/>
      <c r="F39" s="51"/>
      <c r="G39" s="51"/>
      <c r="H39" s="51"/>
      <c r="I39" s="51"/>
      <c r="J39" s="51"/>
      <c r="K39" s="52"/>
    </row>
    <row r="40" spans="1:11" ht="15.75" x14ac:dyDescent="0.25">
      <c r="A40" s="342" t="s">
        <v>210</v>
      </c>
      <c r="B40" s="327"/>
      <c r="C40" s="135"/>
      <c r="D40" s="135"/>
      <c r="E40" s="52"/>
      <c r="F40" s="52"/>
      <c r="G40" s="52"/>
      <c r="H40" s="52"/>
      <c r="I40" s="52"/>
      <c r="J40" s="52"/>
      <c r="K40" s="52"/>
    </row>
    <row r="41" spans="1:11" ht="15.7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5.75" x14ac:dyDescent="0.25">
      <c r="A42" s="55" t="s">
        <v>211</v>
      </c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5.75" x14ac:dyDescent="0.25">
      <c r="A43" s="55"/>
      <c r="B43" s="51"/>
      <c r="C43" s="51"/>
      <c r="D43" s="51"/>
      <c r="E43" s="51"/>
      <c r="F43" s="51"/>
      <c r="G43" s="51"/>
      <c r="H43" s="51"/>
      <c r="I43" s="51"/>
      <c r="J43" s="51"/>
      <c r="K43" s="52"/>
    </row>
    <row r="44" spans="1:11" ht="15.75" x14ac:dyDescent="0.25">
      <c r="A44" s="53" t="s">
        <v>212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</row>
    <row r="45" spans="1:11" ht="15.75" x14ac:dyDescent="0.25">
      <c r="A45" s="53" t="s">
        <v>213</v>
      </c>
      <c r="B45" s="51"/>
      <c r="C45" s="51"/>
      <c r="D45" s="51"/>
      <c r="E45" s="51"/>
      <c r="F45" s="51"/>
      <c r="G45" s="51"/>
      <c r="H45" s="51"/>
      <c r="I45" s="51"/>
      <c r="J45" s="51"/>
      <c r="K45" s="52"/>
    </row>
    <row r="46" spans="1:11" ht="15.75" x14ac:dyDescent="0.25">
      <c r="A46" s="53" t="s">
        <v>214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15.75" x14ac:dyDescent="0.25">
      <c r="A47" s="343" t="s">
        <v>6</v>
      </c>
      <c r="B47" s="328" t="s">
        <v>215</v>
      </c>
      <c r="C47" s="330"/>
      <c r="D47" s="318" t="s">
        <v>216</v>
      </c>
      <c r="E47" s="318"/>
      <c r="F47" s="318"/>
      <c r="G47" s="318"/>
      <c r="H47" s="318"/>
      <c r="I47" s="318"/>
      <c r="J47" s="51"/>
      <c r="K47" s="52"/>
    </row>
    <row r="48" spans="1:11" ht="32.25" customHeight="1" x14ac:dyDescent="0.25">
      <c r="A48" s="344"/>
      <c r="B48" s="345"/>
      <c r="C48" s="346"/>
      <c r="D48" s="347" t="s">
        <v>217</v>
      </c>
      <c r="E48" s="348"/>
      <c r="F48" s="347" t="s">
        <v>218</v>
      </c>
      <c r="G48" s="348"/>
      <c r="H48" s="347" t="s">
        <v>219</v>
      </c>
      <c r="I48" s="348"/>
      <c r="J48" s="51"/>
      <c r="K48" s="52"/>
    </row>
    <row r="49" spans="1:11" ht="15.75" x14ac:dyDescent="0.25">
      <c r="A49" s="63">
        <f>A5</f>
        <v>-5</v>
      </c>
      <c r="B49" s="349">
        <f>SUM(D49:I49)</f>
        <v>0</v>
      </c>
      <c r="C49" s="350"/>
      <c r="D49" s="351"/>
      <c r="E49" s="352"/>
      <c r="F49" s="351"/>
      <c r="G49" s="352"/>
      <c r="H49" s="351"/>
      <c r="I49" s="352"/>
      <c r="J49" s="51"/>
      <c r="K49" s="52"/>
    </row>
    <row r="50" spans="1:11" ht="15.75" x14ac:dyDescent="0.25">
      <c r="A50" s="63">
        <f t="shared" ref="A50:A53" si="1">A6</f>
        <v>-4</v>
      </c>
      <c r="B50" s="349">
        <f t="shared" ref="B50:B53" si="2">SUM(D50:I50)</f>
        <v>0</v>
      </c>
      <c r="C50" s="350"/>
      <c r="D50" s="351"/>
      <c r="E50" s="352"/>
      <c r="F50" s="351"/>
      <c r="G50" s="352"/>
      <c r="H50" s="351"/>
      <c r="I50" s="352"/>
      <c r="J50" s="51"/>
      <c r="K50" s="52"/>
    </row>
    <row r="51" spans="1:11" ht="15.75" x14ac:dyDescent="0.25">
      <c r="A51" s="63">
        <f t="shared" si="1"/>
        <v>-3</v>
      </c>
      <c r="B51" s="349">
        <f t="shared" si="2"/>
        <v>0</v>
      </c>
      <c r="C51" s="350"/>
      <c r="D51" s="351"/>
      <c r="E51" s="352"/>
      <c r="F51" s="351"/>
      <c r="G51" s="352"/>
      <c r="H51" s="351"/>
      <c r="I51" s="352"/>
      <c r="J51" s="51"/>
      <c r="K51" s="52"/>
    </row>
    <row r="52" spans="1:11" ht="15.75" x14ac:dyDescent="0.25">
      <c r="A52" s="63">
        <f t="shared" si="1"/>
        <v>-2</v>
      </c>
      <c r="B52" s="349">
        <f t="shared" si="2"/>
        <v>0</v>
      </c>
      <c r="C52" s="350"/>
      <c r="D52" s="351"/>
      <c r="E52" s="352"/>
      <c r="F52" s="351"/>
      <c r="G52" s="352"/>
      <c r="H52" s="351"/>
      <c r="I52" s="352"/>
      <c r="J52" s="51"/>
      <c r="K52" s="52"/>
    </row>
    <row r="53" spans="1:11" ht="15.75" x14ac:dyDescent="0.25">
      <c r="A53" s="63">
        <f t="shared" si="1"/>
        <v>-1</v>
      </c>
      <c r="B53" s="349">
        <f t="shared" si="2"/>
        <v>0</v>
      </c>
      <c r="C53" s="350"/>
      <c r="D53" s="351"/>
      <c r="E53" s="352"/>
      <c r="F53" s="351"/>
      <c r="G53" s="352"/>
      <c r="H53" s="351"/>
      <c r="I53" s="352"/>
      <c r="J53" s="51"/>
      <c r="K53" s="52"/>
    </row>
    <row r="54" spans="1:11" ht="15.75" x14ac:dyDescent="0.25">
      <c r="A54" s="113" t="s">
        <v>9</v>
      </c>
      <c r="B54" s="310">
        <f>D54+F54+H54</f>
        <v>0</v>
      </c>
      <c r="C54" s="311"/>
      <c r="D54" s="312">
        <f>IFERROR((SUM(D49:E53)*100/SUM(B49:B53)),0)</f>
        <v>0</v>
      </c>
      <c r="E54" s="313"/>
      <c r="F54" s="312">
        <f>IFERROR((SUM(F49:G53)*100/SUM(B49:B53)),0)</f>
        <v>0</v>
      </c>
      <c r="G54" s="313"/>
      <c r="H54" s="312">
        <f>IFERROR((SUM(H49:I53)*100/SUM(B49:B53)),0)</f>
        <v>0</v>
      </c>
      <c r="I54" s="313"/>
      <c r="J54" s="51"/>
      <c r="K54" s="52"/>
    </row>
    <row r="55" spans="1:11" ht="15.75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5.75" x14ac:dyDescent="0.25">
      <c r="A56" s="56" t="s">
        <v>220</v>
      </c>
      <c r="B56" s="51"/>
      <c r="C56" s="51"/>
      <c r="D56" s="51"/>
      <c r="E56" s="51"/>
      <c r="F56" s="51"/>
      <c r="G56" s="51"/>
      <c r="H56" s="51"/>
      <c r="I56" s="51"/>
      <c r="J56" s="51"/>
      <c r="K56" s="52"/>
    </row>
    <row r="57" spans="1:11" ht="15.75" x14ac:dyDescent="0.25">
      <c r="A57" s="343" t="s">
        <v>256</v>
      </c>
      <c r="B57" s="343" t="s">
        <v>221</v>
      </c>
      <c r="C57" s="328" t="s">
        <v>222</v>
      </c>
      <c r="D57" s="330"/>
      <c r="E57" s="318" t="s">
        <v>223</v>
      </c>
      <c r="F57" s="318"/>
      <c r="G57" s="353"/>
      <c r="H57" s="51"/>
      <c r="I57" s="51"/>
      <c r="J57" s="51"/>
      <c r="K57" s="52"/>
    </row>
    <row r="58" spans="1:11" ht="46.5" customHeight="1" x14ac:dyDescent="0.25">
      <c r="A58" s="344"/>
      <c r="B58" s="344"/>
      <c r="C58" s="331"/>
      <c r="D58" s="333"/>
      <c r="E58" s="47" t="s">
        <v>224</v>
      </c>
      <c r="F58" s="347" t="s">
        <v>111</v>
      </c>
      <c r="G58" s="324"/>
      <c r="H58" s="51"/>
      <c r="I58" s="51"/>
      <c r="J58" s="51"/>
      <c r="K58" s="52"/>
    </row>
    <row r="59" spans="1:11" ht="18" customHeight="1" x14ac:dyDescent="0.25">
      <c r="A59" s="343">
        <f>A5</f>
        <v>-5</v>
      </c>
      <c r="B59" s="355"/>
      <c r="C59" s="358"/>
      <c r="D59" s="359"/>
      <c r="E59" s="64">
        <f>A5</f>
        <v>-5</v>
      </c>
      <c r="F59" s="366"/>
      <c r="G59" s="367"/>
      <c r="H59" s="57">
        <f>SUM(F59:G61)</f>
        <v>0</v>
      </c>
      <c r="I59" s="51"/>
      <c r="J59" s="51"/>
      <c r="K59" s="52"/>
    </row>
    <row r="60" spans="1:11" ht="18" customHeight="1" x14ac:dyDescent="0.25">
      <c r="A60" s="354"/>
      <c r="B60" s="356"/>
      <c r="C60" s="360"/>
      <c r="D60" s="361"/>
      <c r="E60" s="64">
        <f>A6</f>
        <v>-4</v>
      </c>
      <c r="F60" s="366"/>
      <c r="G60" s="367"/>
      <c r="H60" s="51"/>
      <c r="I60" s="51"/>
      <c r="J60" s="51"/>
      <c r="K60" s="52"/>
    </row>
    <row r="61" spans="1:11" ht="18" customHeight="1" x14ac:dyDescent="0.25">
      <c r="A61" s="344"/>
      <c r="B61" s="357"/>
      <c r="C61" s="362"/>
      <c r="D61" s="363"/>
      <c r="E61" s="64">
        <f>A7</f>
        <v>-3</v>
      </c>
      <c r="F61" s="366"/>
      <c r="G61" s="367"/>
      <c r="H61" s="51"/>
      <c r="I61" s="51"/>
      <c r="J61" s="51"/>
      <c r="K61" s="52"/>
    </row>
    <row r="62" spans="1:11" ht="18" customHeight="1" x14ac:dyDescent="0.25">
      <c r="A62" s="343">
        <f>A6</f>
        <v>-4</v>
      </c>
      <c r="B62" s="355"/>
      <c r="C62" s="358"/>
      <c r="D62" s="359"/>
      <c r="E62" s="64">
        <f>A6</f>
        <v>-4</v>
      </c>
      <c r="F62" s="366"/>
      <c r="G62" s="367"/>
      <c r="H62" s="57">
        <f>SUM(F62:G64)</f>
        <v>0</v>
      </c>
      <c r="I62" s="51"/>
      <c r="J62" s="51"/>
      <c r="K62" s="52"/>
    </row>
    <row r="63" spans="1:11" ht="18" customHeight="1" x14ac:dyDescent="0.25">
      <c r="A63" s="354"/>
      <c r="B63" s="356"/>
      <c r="C63" s="360"/>
      <c r="D63" s="361"/>
      <c r="E63" s="64">
        <f>A7</f>
        <v>-3</v>
      </c>
      <c r="F63" s="366"/>
      <c r="G63" s="367"/>
      <c r="H63" s="51"/>
      <c r="I63" s="51"/>
      <c r="J63" s="51"/>
      <c r="K63" s="52"/>
    </row>
    <row r="64" spans="1:11" ht="18" customHeight="1" x14ac:dyDescent="0.25">
      <c r="A64" s="344"/>
      <c r="B64" s="357"/>
      <c r="C64" s="362"/>
      <c r="D64" s="363"/>
      <c r="E64" s="64">
        <f>A8</f>
        <v>-2</v>
      </c>
      <c r="F64" s="366"/>
      <c r="G64" s="367"/>
      <c r="H64" s="51"/>
      <c r="I64" s="51"/>
      <c r="J64" s="51"/>
      <c r="K64" s="52"/>
    </row>
    <row r="65" spans="1:13" ht="15.75" x14ac:dyDescent="0.25">
      <c r="A65" s="343">
        <f>A7</f>
        <v>-3</v>
      </c>
      <c r="B65" s="355"/>
      <c r="C65" s="358"/>
      <c r="D65" s="359"/>
      <c r="E65" s="65">
        <f>A7</f>
        <v>-3</v>
      </c>
      <c r="F65" s="364"/>
      <c r="G65" s="365"/>
      <c r="H65" s="57">
        <f>SUM(F65:G67)</f>
        <v>0</v>
      </c>
      <c r="I65" s="51"/>
      <c r="J65" s="51"/>
      <c r="K65" s="52"/>
    </row>
    <row r="66" spans="1:13" ht="15.75" x14ac:dyDescent="0.25">
      <c r="A66" s="354"/>
      <c r="B66" s="356"/>
      <c r="C66" s="360"/>
      <c r="D66" s="361"/>
      <c r="E66" s="65">
        <f>A8</f>
        <v>-2</v>
      </c>
      <c r="F66" s="364"/>
      <c r="G66" s="365"/>
      <c r="H66" s="57"/>
      <c r="I66" s="51"/>
      <c r="J66" s="51"/>
      <c r="K66" s="52"/>
    </row>
    <row r="67" spans="1:13" ht="15.75" x14ac:dyDescent="0.25">
      <c r="A67" s="344"/>
      <c r="B67" s="357"/>
      <c r="C67" s="362"/>
      <c r="D67" s="363"/>
      <c r="E67" s="65">
        <f>A9</f>
        <v>-1</v>
      </c>
      <c r="F67" s="364"/>
      <c r="G67" s="365"/>
      <c r="H67" s="57"/>
      <c r="I67" s="51"/>
      <c r="J67" s="51"/>
      <c r="K67" s="52"/>
    </row>
    <row r="68" spans="1:13" ht="15.75" x14ac:dyDescent="0.25">
      <c r="A68" s="343">
        <f>A8</f>
        <v>-2</v>
      </c>
      <c r="B68" s="355"/>
      <c r="C68" s="358"/>
      <c r="D68" s="359"/>
      <c r="E68" s="65">
        <f>A8</f>
        <v>-2</v>
      </c>
      <c r="F68" s="364"/>
      <c r="G68" s="365"/>
      <c r="H68" s="57">
        <f>SUM(F68:G70)</f>
        <v>0</v>
      </c>
      <c r="I68" s="51"/>
      <c r="J68" s="51"/>
      <c r="K68" s="52"/>
    </row>
    <row r="69" spans="1:13" ht="15.75" x14ac:dyDescent="0.25">
      <c r="A69" s="354"/>
      <c r="B69" s="356"/>
      <c r="C69" s="360"/>
      <c r="D69" s="361"/>
      <c r="E69" s="65">
        <f t="shared" ref="E69" si="3">A9</f>
        <v>-1</v>
      </c>
      <c r="F69" s="364"/>
      <c r="G69" s="365"/>
      <c r="H69" s="57"/>
      <c r="I69" s="51"/>
      <c r="J69" s="51"/>
      <c r="K69" s="52"/>
    </row>
    <row r="70" spans="1:13" ht="15.75" x14ac:dyDescent="0.25">
      <c r="A70" s="344"/>
      <c r="B70" s="357"/>
      <c r="C70" s="362"/>
      <c r="D70" s="363"/>
      <c r="E70" s="65">
        <f>A9+1</f>
        <v>0</v>
      </c>
      <c r="F70" s="364"/>
      <c r="G70" s="365"/>
      <c r="H70" s="57"/>
      <c r="I70" s="51"/>
      <c r="J70" s="51"/>
      <c r="K70" s="52"/>
    </row>
    <row r="71" spans="1:13" ht="15.75" x14ac:dyDescent="0.25">
      <c r="A71" s="318">
        <f>A9</f>
        <v>-1</v>
      </c>
      <c r="B71" s="320"/>
      <c r="C71" s="320"/>
      <c r="D71" s="320"/>
      <c r="E71" s="65">
        <f>A9</f>
        <v>-1</v>
      </c>
      <c r="F71" s="364"/>
      <c r="G71" s="365"/>
      <c r="H71" s="57">
        <f>SUM(F71:G72)</f>
        <v>0</v>
      </c>
      <c r="I71" s="51"/>
      <c r="J71" s="51"/>
      <c r="K71" s="52"/>
    </row>
    <row r="72" spans="1:13" ht="15.75" x14ac:dyDescent="0.25">
      <c r="A72" s="318"/>
      <c r="B72" s="320"/>
      <c r="C72" s="320"/>
      <c r="D72" s="320"/>
      <c r="E72" s="65">
        <f>A9+1</f>
        <v>0</v>
      </c>
      <c r="F72" s="364"/>
      <c r="G72" s="365"/>
      <c r="H72" s="57"/>
      <c r="I72" s="51"/>
      <c r="J72" s="51"/>
      <c r="K72" s="52"/>
    </row>
    <row r="73" spans="1:13" ht="15.75" x14ac:dyDescent="0.25">
      <c r="A73" s="58"/>
      <c r="B73" s="58"/>
      <c r="C73" s="58"/>
      <c r="D73" s="58"/>
      <c r="E73" s="59"/>
      <c r="F73" s="59"/>
      <c r="G73" s="59"/>
      <c r="H73" s="57"/>
      <c r="I73" s="51"/>
      <c r="J73" s="51"/>
      <c r="K73" s="52"/>
    </row>
    <row r="74" spans="1:13" ht="15.75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2"/>
    </row>
    <row r="75" spans="1:13" ht="15.75" x14ac:dyDescent="0.25">
      <c r="A75" s="53" t="s">
        <v>225</v>
      </c>
      <c r="B75" s="51"/>
      <c r="C75" s="51"/>
      <c r="D75" s="51"/>
      <c r="E75" s="51"/>
      <c r="F75" s="51"/>
      <c r="G75" s="51"/>
      <c r="H75" s="51"/>
      <c r="I75" s="51"/>
      <c r="J75" s="51"/>
      <c r="K75" s="52"/>
    </row>
    <row r="76" spans="1:13" ht="15.75" x14ac:dyDescent="0.25">
      <c r="A76" s="63" t="s">
        <v>6</v>
      </c>
      <c r="B76" s="63" t="s">
        <v>226</v>
      </c>
      <c r="C76" s="63" t="s">
        <v>46</v>
      </c>
      <c r="D76" s="63" t="s">
        <v>47</v>
      </c>
      <c r="E76" s="63" t="s">
        <v>227</v>
      </c>
      <c r="F76" s="63" t="s">
        <v>49</v>
      </c>
      <c r="G76" s="63" t="s">
        <v>228</v>
      </c>
      <c r="H76" s="63" t="s">
        <v>229</v>
      </c>
      <c r="I76" s="63" t="s">
        <v>230</v>
      </c>
      <c r="J76" s="63" t="s">
        <v>231</v>
      </c>
      <c r="K76" s="60"/>
      <c r="L76" s="61"/>
      <c r="M76" s="61"/>
    </row>
    <row r="77" spans="1:13" ht="15.75" x14ac:dyDescent="0.25">
      <c r="A77" s="63">
        <f>A5</f>
        <v>-5</v>
      </c>
      <c r="B77" s="124">
        <f>SUM(C77:J77)</f>
        <v>0</v>
      </c>
      <c r="C77" s="134"/>
      <c r="D77" s="134"/>
      <c r="E77" s="134"/>
      <c r="F77" s="134"/>
      <c r="G77" s="134"/>
      <c r="H77" s="134"/>
      <c r="I77" s="134"/>
      <c r="J77" s="134"/>
      <c r="K77" s="135"/>
      <c r="L77" s="125"/>
      <c r="M77" s="125"/>
    </row>
    <row r="78" spans="1:13" ht="15.75" x14ac:dyDescent="0.25">
      <c r="A78" s="63">
        <f>A6</f>
        <v>-4</v>
      </c>
      <c r="B78" s="124">
        <f t="shared" ref="B78:B81" si="4">SUM(C78:J78)</f>
        <v>0</v>
      </c>
      <c r="C78" s="134"/>
      <c r="D78" s="134"/>
      <c r="E78" s="134"/>
      <c r="F78" s="134"/>
      <c r="G78" s="134"/>
      <c r="H78" s="134"/>
      <c r="I78" s="134"/>
      <c r="J78" s="134"/>
      <c r="K78" s="135"/>
      <c r="L78" s="125"/>
      <c r="M78" s="125"/>
    </row>
    <row r="79" spans="1:13" ht="15.75" x14ac:dyDescent="0.25">
      <c r="A79" s="63">
        <f>A7</f>
        <v>-3</v>
      </c>
      <c r="B79" s="124">
        <f t="shared" si="4"/>
        <v>0</v>
      </c>
      <c r="C79" s="134"/>
      <c r="D79" s="134"/>
      <c r="E79" s="134"/>
      <c r="F79" s="134"/>
      <c r="G79" s="134"/>
      <c r="H79" s="134"/>
      <c r="I79" s="134"/>
      <c r="J79" s="134"/>
      <c r="K79" s="135"/>
      <c r="L79" s="125"/>
      <c r="M79" s="125"/>
    </row>
    <row r="80" spans="1:13" ht="15.75" x14ac:dyDescent="0.25">
      <c r="A80" s="63">
        <f>A8</f>
        <v>-2</v>
      </c>
      <c r="B80" s="124">
        <f t="shared" si="4"/>
        <v>0</v>
      </c>
      <c r="C80" s="134"/>
      <c r="D80" s="134"/>
      <c r="E80" s="134"/>
      <c r="F80" s="134"/>
      <c r="G80" s="134"/>
      <c r="H80" s="134"/>
      <c r="I80" s="134"/>
      <c r="J80" s="134"/>
      <c r="K80" s="135"/>
      <c r="L80" s="125"/>
      <c r="M80" s="125"/>
    </row>
    <row r="81" spans="1:13" ht="15.75" x14ac:dyDescent="0.25">
      <c r="A81" s="63">
        <f>A9</f>
        <v>-1</v>
      </c>
      <c r="B81" s="124">
        <f t="shared" si="4"/>
        <v>0</v>
      </c>
      <c r="C81" s="134"/>
      <c r="D81" s="134"/>
      <c r="E81" s="134"/>
      <c r="F81" s="134"/>
      <c r="G81" s="134"/>
      <c r="H81" s="134"/>
      <c r="I81" s="134"/>
      <c r="J81" s="134"/>
      <c r="K81" s="135"/>
      <c r="L81" s="125"/>
      <c r="M81" s="125"/>
    </row>
    <row r="82" spans="1:13" ht="15.75" x14ac:dyDescent="0.25">
      <c r="A82" s="66" t="s">
        <v>232</v>
      </c>
      <c r="B82" s="67">
        <f>IFERROR(SUM(C82:M82),0)</f>
        <v>0</v>
      </c>
      <c r="C82" s="67">
        <f>IFERROR(SUM(C77:C81)/SUM(B77:B81)*100,0)</f>
        <v>0</v>
      </c>
      <c r="D82" s="67">
        <f>IFERROR(SUM(D77:D81)/SUM(B77:B81)*100,0)</f>
        <v>0</v>
      </c>
      <c r="E82" s="67">
        <f>IFERROR(SUM(E77:E81)/SUM(B77:B81)*100,0)</f>
        <v>0</v>
      </c>
      <c r="F82" s="67">
        <f>IFERROR(SUM(F77:F81)/SUM(B77:B81)*100,0)</f>
        <v>0</v>
      </c>
      <c r="G82" s="67">
        <f>IFERROR(SUM(G77:G81)/SUM(B77:B81)*100,0)</f>
        <v>0</v>
      </c>
      <c r="H82" s="67">
        <f>IFERROR(SUM(H77:H81)/SUM(B77:B81)*100,0)</f>
        <v>0</v>
      </c>
      <c r="I82" s="67">
        <f>IFERROR(SUM(I77:I81)/SUM(B77:B81)*100,0)</f>
        <v>0</v>
      </c>
      <c r="J82" s="67">
        <f>IFERROR(SUM(J77:J81)/SUM(B77:B81)*100,0)</f>
        <v>0</v>
      </c>
      <c r="K82" s="67">
        <f>IFERROR(SUM(K77:K81)/SUM(B77:B81)*100,0)</f>
        <v>0</v>
      </c>
      <c r="L82" s="67">
        <f>IFERROR(SUM(L77:L81)/SUM(B77:B81)*100,0)</f>
        <v>0</v>
      </c>
      <c r="M82" s="67">
        <f>IFERROR(SUM(M77:M81)/SUM(B77:B81)*100,0)</f>
        <v>0</v>
      </c>
    </row>
    <row r="83" spans="1:13" ht="15.7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2"/>
    </row>
    <row r="84" spans="1:13" ht="15.75" x14ac:dyDescent="0.25">
      <c r="A84" s="343" t="s">
        <v>6</v>
      </c>
      <c r="B84" s="347" t="s">
        <v>233</v>
      </c>
      <c r="C84" s="348"/>
      <c r="D84" s="347" t="s">
        <v>234</v>
      </c>
      <c r="E84" s="348"/>
      <c r="F84" s="343" t="s">
        <v>226</v>
      </c>
      <c r="G84" s="51"/>
      <c r="H84" s="51"/>
      <c r="I84" s="51"/>
      <c r="J84" s="51"/>
      <c r="K84" s="52"/>
    </row>
    <row r="85" spans="1:13" ht="15.75" x14ac:dyDescent="0.25">
      <c r="A85" s="344"/>
      <c r="B85" s="47" t="s">
        <v>11</v>
      </c>
      <c r="C85" s="47" t="s">
        <v>9</v>
      </c>
      <c r="D85" s="47" t="s">
        <v>11</v>
      </c>
      <c r="E85" s="47" t="s">
        <v>9</v>
      </c>
      <c r="F85" s="344"/>
      <c r="G85" s="51"/>
      <c r="H85" s="51"/>
      <c r="I85" s="51"/>
      <c r="J85" s="51"/>
      <c r="K85" s="52"/>
    </row>
    <row r="86" spans="1:13" ht="15.75" x14ac:dyDescent="0.25">
      <c r="A86" s="68">
        <f>A5</f>
        <v>-5</v>
      </c>
      <c r="B86" s="49"/>
      <c r="C86" s="121">
        <f>IFERROR(B86*100/F86,0)</f>
        <v>0</v>
      </c>
      <c r="D86" s="49"/>
      <c r="E86" s="121">
        <f>IFERROR(D86*100/F86,0)</f>
        <v>0</v>
      </c>
      <c r="F86" s="71">
        <f>B86+D86</f>
        <v>0</v>
      </c>
      <c r="G86" s="51"/>
      <c r="H86" s="51"/>
      <c r="I86" s="51"/>
      <c r="J86" s="51"/>
      <c r="K86" s="52"/>
    </row>
    <row r="87" spans="1:13" ht="15.75" x14ac:dyDescent="0.25">
      <c r="A87" s="68">
        <f>A6</f>
        <v>-4</v>
      </c>
      <c r="B87" s="49"/>
      <c r="C87" s="121">
        <f t="shared" ref="C87:C90" si="5">IFERROR(B87*100/F87,0)</f>
        <v>0</v>
      </c>
      <c r="D87" s="49"/>
      <c r="E87" s="121">
        <f t="shared" ref="E87:E90" si="6">IFERROR(D87*100/F87,0)</f>
        <v>0</v>
      </c>
      <c r="F87" s="71">
        <f t="shared" ref="F87:F90" si="7">B87+D87</f>
        <v>0</v>
      </c>
      <c r="G87" s="51"/>
      <c r="H87" s="51"/>
      <c r="I87" s="51"/>
      <c r="J87" s="51"/>
      <c r="K87" s="52"/>
    </row>
    <row r="88" spans="1:13" ht="15.75" x14ac:dyDescent="0.25">
      <c r="A88" s="68">
        <f>A7</f>
        <v>-3</v>
      </c>
      <c r="B88" s="49"/>
      <c r="C88" s="121">
        <f t="shared" si="5"/>
        <v>0</v>
      </c>
      <c r="D88" s="49"/>
      <c r="E88" s="121">
        <f t="shared" si="6"/>
        <v>0</v>
      </c>
      <c r="F88" s="71">
        <f t="shared" si="7"/>
        <v>0</v>
      </c>
      <c r="G88" s="51"/>
      <c r="H88" s="51"/>
      <c r="I88" s="51"/>
      <c r="J88" s="51"/>
      <c r="K88" s="52"/>
    </row>
    <row r="89" spans="1:13" ht="15.75" x14ac:dyDescent="0.25">
      <c r="A89" s="68">
        <f>A8</f>
        <v>-2</v>
      </c>
      <c r="B89" s="49"/>
      <c r="C89" s="121">
        <f t="shared" si="5"/>
        <v>0</v>
      </c>
      <c r="D89" s="49"/>
      <c r="E89" s="121">
        <f t="shared" si="6"/>
        <v>0</v>
      </c>
      <c r="F89" s="71">
        <f t="shared" si="7"/>
        <v>0</v>
      </c>
      <c r="G89" s="51"/>
      <c r="H89" s="51"/>
      <c r="I89" s="51"/>
      <c r="J89" s="51"/>
      <c r="K89" s="52"/>
    </row>
    <row r="90" spans="1:13" ht="15.75" x14ac:dyDescent="0.25">
      <c r="A90" s="68">
        <f>A9</f>
        <v>-1</v>
      </c>
      <c r="B90" s="49"/>
      <c r="C90" s="121">
        <f t="shared" si="5"/>
        <v>0</v>
      </c>
      <c r="D90" s="49"/>
      <c r="E90" s="121">
        <f t="shared" si="6"/>
        <v>0</v>
      </c>
      <c r="F90" s="71">
        <f t="shared" si="7"/>
        <v>0</v>
      </c>
      <c r="G90" s="51"/>
      <c r="H90" s="51"/>
      <c r="I90" s="51"/>
      <c r="J90" s="51"/>
      <c r="K90" s="52"/>
    </row>
    <row r="91" spans="1:13" ht="15.75" x14ac:dyDescent="0.25">
      <c r="A91" s="69" t="s">
        <v>232</v>
      </c>
      <c r="B91" s="70"/>
      <c r="C91" s="70">
        <f>SUM(C86:C90)/5</f>
        <v>0</v>
      </c>
      <c r="D91" s="70"/>
      <c r="E91" s="70">
        <f>SUM(E86:E90)/5</f>
        <v>0</v>
      </c>
      <c r="F91" s="70"/>
      <c r="G91" s="51"/>
      <c r="H91" s="51"/>
      <c r="I91" s="51"/>
      <c r="J91" s="51"/>
      <c r="K91" s="52"/>
    </row>
    <row r="92" spans="1:13" ht="15.75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2"/>
    </row>
    <row r="93" spans="1:13" ht="15.75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2"/>
    </row>
    <row r="94" spans="1:13" ht="15.75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2"/>
    </row>
    <row r="95" spans="1:13" ht="15.75" x14ac:dyDescent="0.25">
      <c r="A95" s="53" t="s">
        <v>235</v>
      </c>
      <c r="B95" s="51"/>
      <c r="C95" s="51"/>
      <c r="D95" s="51"/>
      <c r="E95" s="51"/>
      <c r="F95" s="51"/>
      <c r="G95" s="51"/>
      <c r="H95" s="51"/>
      <c r="I95" s="51"/>
      <c r="J95" s="51"/>
      <c r="K95" s="52"/>
    </row>
    <row r="96" spans="1:13" ht="15.75" x14ac:dyDescent="0.25">
      <c r="A96" s="53" t="s">
        <v>236</v>
      </c>
      <c r="B96" s="51"/>
      <c r="C96" s="51"/>
      <c r="D96" s="51"/>
      <c r="E96" s="51"/>
      <c r="F96" s="51"/>
      <c r="G96" s="51"/>
      <c r="H96" s="136"/>
      <c r="I96" s="51"/>
      <c r="J96" s="51"/>
      <c r="K96" s="52"/>
    </row>
    <row r="97" spans="1:11" ht="15.75" x14ac:dyDescent="0.25">
      <c r="A97" s="53" t="s">
        <v>237</v>
      </c>
      <c r="B97" s="51"/>
      <c r="C97" s="51"/>
      <c r="D97" s="51"/>
      <c r="E97" s="51"/>
      <c r="F97" s="51"/>
      <c r="G97" s="51"/>
      <c r="H97" s="51"/>
      <c r="I97" s="51"/>
      <c r="J97" s="51"/>
      <c r="K97" s="52"/>
    </row>
    <row r="98" spans="1:11" ht="15.75" x14ac:dyDescent="0.25">
      <c r="A98" s="53" t="s">
        <v>238</v>
      </c>
      <c r="B98" s="51"/>
      <c r="C98" s="51"/>
      <c r="D98" s="51"/>
      <c r="E98" s="51"/>
      <c r="F98" s="51"/>
      <c r="G98" s="51"/>
      <c r="H98" s="51"/>
      <c r="I98" s="51"/>
      <c r="J98" s="51"/>
      <c r="K98" s="52"/>
    </row>
    <row r="99" spans="1:11" ht="15.75" x14ac:dyDescent="0.25">
      <c r="A99" s="53"/>
      <c r="B99" s="51"/>
      <c r="C99" s="51"/>
      <c r="D99" s="51"/>
      <c r="E99" s="51"/>
      <c r="F99" s="51"/>
      <c r="G99" s="51"/>
      <c r="H99" s="51"/>
      <c r="I99" s="51"/>
      <c r="J99" s="51"/>
      <c r="K99" s="52"/>
    </row>
    <row r="100" spans="1:11" ht="15.75" x14ac:dyDescent="0.25">
      <c r="A100" s="53"/>
      <c r="B100" s="51"/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1:11" ht="15.75" x14ac:dyDescent="0.25">
      <c r="A101" s="53"/>
      <c r="B101" s="51"/>
      <c r="C101" s="51"/>
      <c r="D101" s="51"/>
      <c r="E101" s="51"/>
      <c r="F101" s="51"/>
      <c r="G101" s="51"/>
      <c r="H101" s="51"/>
      <c r="I101" s="51"/>
      <c r="J101" s="51"/>
      <c r="K101" s="52"/>
    </row>
    <row r="102" spans="1:11" ht="15.75" x14ac:dyDescent="0.25">
      <c r="A102" s="56" t="s">
        <v>239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1:11" ht="15.75" x14ac:dyDescent="0.25">
      <c r="A103" s="53"/>
      <c r="B103" s="51"/>
      <c r="C103" s="51"/>
      <c r="D103" s="51"/>
      <c r="E103" s="51"/>
      <c r="F103" s="51"/>
      <c r="G103" s="51"/>
      <c r="H103" s="51"/>
      <c r="I103" s="51"/>
      <c r="J103" s="51"/>
      <c r="K103" s="52"/>
    </row>
    <row r="104" spans="1:11" ht="60" x14ac:dyDescent="0.25">
      <c r="A104" s="72" t="s">
        <v>54</v>
      </c>
      <c r="B104" s="47" t="s">
        <v>240</v>
      </c>
      <c r="C104" s="47" t="s">
        <v>241</v>
      </c>
      <c r="D104" s="63" t="s">
        <v>242</v>
      </c>
      <c r="E104" s="47" t="s">
        <v>243</v>
      </c>
      <c r="F104" s="47" t="s">
        <v>244</v>
      </c>
      <c r="G104" s="47" t="s">
        <v>245</v>
      </c>
      <c r="H104" s="47" t="s">
        <v>246</v>
      </c>
      <c r="I104" s="51"/>
      <c r="J104" s="51"/>
      <c r="K104" s="52"/>
    </row>
    <row r="105" spans="1:11" ht="15.75" x14ac:dyDescent="0.25">
      <c r="A105" s="120"/>
      <c r="B105" s="134"/>
      <c r="C105" s="134"/>
      <c r="D105" s="134"/>
      <c r="E105" s="134"/>
      <c r="F105" s="134"/>
      <c r="G105" s="134"/>
      <c r="H105" s="134"/>
      <c r="I105" s="51"/>
      <c r="J105" s="51"/>
      <c r="K105" s="52"/>
    </row>
    <row r="106" spans="1:11" ht="15.75" x14ac:dyDescent="0.25">
      <c r="A106" s="120"/>
      <c r="B106" s="134"/>
      <c r="C106" s="134"/>
      <c r="D106" s="134"/>
      <c r="E106" s="134"/>
      <c r="F106" s="134"/>
      <c r="G106" s="134"/>
      <c r="H106" s="134"/>
      <c r="I106" s="51"/>
      <c r="J106" s="51"/>
      <c r="K106" s="52"/>
    </row>
    <row r="107" spans="1:11" ht="15.75" x14ac:dyDescent="0.25">
      <c r="A107" s="120"/>
      <c r="B107" s="134"/>
      <c r="C107" s="134"/>
      <c r="D107" s="134"/>
      <c r="E107" s="134"/>
      <c r="F107" s="134"/>
      <c r="G107" s="134"/>
      <c r="H107" s="134"/>
      <c r="I107" s="51"/>
      <c r="J107" s="51"/>
      <c r="K107" s="52"/>
    </row>
    <row r="108" spans="1:11" ht="15.75" x14ac:dyDescent="0.25">
      <c r="A108" s="120"/>
      <c r="B108" s="134"/>
      <c r="C108" s="134"/>
      <c r="D108" s="134"/>
      <c r="E108" s="134"/>
      <c r="F108" s="134"/>
      <c r="G108" s="134"/>
      <c r="H108" s="134"/>
      <c r="I108" s="51"/>
      <c r="J108" s="51"/>
      <c r="K108" s="52"/>
    </row>
    <row r="109" spans="1:11" ht="15.75" x14ac:dyDescent="0.25">
      <c r="A109" s="120"/>
      <c r="B109" s="134"/>
      <c r="C109" s="134"/>
      <c r="D109" s="134"/>
      <c r="E109" s="134"/>
      <c r="F109" s="134"/>
      <c r="G109" s="134"/>
      <c r="H109" s="134"/>
      <c r="I109" s="51"/>
      <c r="J109" s="51"/>
      <c r="K109" s="52"/>
    </row>
    <row r="110" spans="1:11" ht="15.75" x14ac:dyDescent="0.25">
      <c r="A110" s="120"/>
      <c r="B110" s="134"/>
      <c r="C110" s="134"/>
      <c r="D110" s="134"/>
      <c r="E110" s="134"/>
      <c r="F110" s="134"/>
      <c r="G110" s="134"/>
      <c r="H110" s="134"/>
      <c r="I110" s="51"/>
      <c r="J110" s="51"/>
      <c r="K110" s="52"/>
    </row>
    <row r="111" spans="1:11" ht="15.75" x14ac:dyDescent="0.25">
      <c r="A111" s="120"/>
      <c r="B111" s="134"/>
      <c r="C111" s="134"/>
      <c r="D111" s="134"/>
      <c r="E111" s="134"/>
      <c r="F111" s="134"/>
      <c r="G111" s="134"/>
      <c r="H111" s="134"/>
      <c r="I111" s="51"/>
      <c r="J111" s="51"/>
      <c r="K111" s="52"/>
    </row>
    <row r="112" spans="1:11" ht="15.75" x14ac:dyDescent="0.25">
      <c r="A112" s="53"/>
      <c r="B112" s="51"/>
      <c r="C112" s="51"/>
      <c r="D112" s="51"/>
      <c r="E112" s="51"/>
      <c r="F112" s="51"/>
      <c r="G112" s="51"/>
      <c r="H112" s="51"/>
      <c r="I112" s="51"/>
      <c r="J112" s="51"/>
      <c r="K112" s="52"/>
    </row>
    <row r="113" spans="1:11" ht="15.75" x14ac:dyDescent="0.25">
      <c r="A113" s="53"/>
      <c r="B113" s="51"/>
      <c r="C113" s="51"/>
      <c r="D113" s="51"/>
      <c r="E113" s="51"/>
      <c r="F113" s="51"/>
      <c r="G113" s="51"/>
      <c r="H113" s="51"/>
      <c r="I113" s="51"/>
      <c r="J113" s="51"/>
      <c r="K113" s="52"/>
    </row>
    <row r="114" spans="1:11" ht="15.75" x14ac:dyDescent="0.25">
      <c r="A114" s="53"/>
      <c r="B114" s="51"/>
      <c r="C114" s="51"/>
      <c r="D114" s="51"/>
      <c r="E114" s="51"/>
      <c r="F114" s="51"/>
      <c r="G114" s="51"/>
      <c r="H114" s="51"/>
      <c r="I114" s="51"/>
      <c r="J114" s="51"/>
      <c r="K114" s="52"/>
    </row>
    <row r="115" spans="1:11" ht="15.75" x14ac:dyDescent="0.25">
      <c r="A115" s="56" t="s">
        <v>247</v>
      </c>
      <c r="B115" s="62"/>
      <c r="C115" s="62"/>
      <c r="D115" s="62"/>
      <c r="E115" s="62"/>
      <c r="F115" s="62"/>
      <c r="G115" s="62"/>
      <c r="H115" s="51"/>
      <c r="I115" s="51"/>
      <c r="J115" s="51"/>
      <c r="K115" s="52"/>
    </row>
    <row r="116" spans="1:11" ht="8.25" customHeight="1" x14ac:dyDescent="0.25">
      <c r="A116" s="53"/>
      <c r="B116" s="51"/>
      <c r="C116" s="51"/>
      <c r="D116" s="51"/>
      <c r="E116" s="51"/>
      <c r="F116" s="51"/>
      <c r="G116" s="51"/>
      <c r="H116" s="51"/>
      <c r="I116" s="51"/>
      <c r="J116" s="51"/>
      <c r="K116" s="52"/>
    </row>
    <row r="117" spans="1:11" ht="15.75" x14ac:dyDescent="0.25">
      <c r="A117" s="316" t="s">
        <v>248</v>
      </c>
      <c r="B117" s="316"/>
      <c r="C117" s="378" t="s">
        <v>249</v>
      </c>
      <c r="D117" s="378"/>
      <c r="E117" s="378"/>
      <c r="F117" s="378"/>
      <c r="G117" s="378"/>
      <c r="H117" s="318" t="s">
        <v>250</v>
      </c>
      <c r="I117" s="318" t="s">
        <v>251</v>
      </c>
      <c r="J117" s="51"/>
      <c r="K117" s="52"/>
    </row>
    <row r="118" spans="1:11" ht="45.75" customHeight="1" x14ac:dyDescent="0.25">
      <c r="A118" s="316"/>
      <c r="B118" s="316"/>
      <c r="C118" s="63">
        <f>A5</f>
        <v>-5</v>
      </c>
      <c r="D118" s="63">
        <f>A6</f>
        <v>-4</v>
      </c>
      <c r="E118" s="63">
        <f>A7</f>
        <v>-3</v>
      </c>
      <c r="F118" s="63">
        <f>A8</f>
        <v>-2</v>
      </c>
      <c r="G118" s="63">
        <f>A9</f>
        <v>-1</v>
      </c>
      <c r="H118" s="334"/>
      <c r="I118" s="318"/>
      <c r="J118" s="51"/>
      <c r="K118" s="52"/>
    </row>
    <row r="119" spans="1:11" ht="15.75" x14ac:dyDescent="0.25">
      <c r="A119" s="377"/>
      <c r="B119" s="377"/>
      <c r="C119" s="137"/>
      <c r="D119" s="137"/>
      <c r="E119" s="137"/>
      <c r="F119" s="137"/>
      <c r="G119" s="137"/>
      <c r="H119" s="54"/>
      <c r="I119" s="54"/>
      <c r="J119" s="51"/>
      <c r="K119" s="52"/>
    </row>
    <row r="120" spans="1:11" ht="15.75" x14ac:dyDescent="0.25">
      <c r="A120" s="377"/>
      <c r="B120" s="377"/>
      <c r="C120" s="137"/>
      <c r="D120" s="137"/>
      <c r="E120" s="137"/>
      <c r="F120" s="137"/>
      <c r="G120" s="137"/>
      <c r="H120" s="54"/>
      <c r="I120" s="54"/>
      <c r="J120" s="51"/>
      <c r="K120" s="52"/>
    </row>
    <row r="121" spans="1:11" ht="15.75" x14ac:dyDescent="0.25">
      <c r="A121" s="377"/>
      <c r="B121" s="377"/>
      <c r="C121" s="137"/>
      <c r="D121" s="137"/>
      <c r="E121" s="137"/>
      <c r="F121" s="137"/>
      <c r="G121" s="137"/>
      <c r="H121" s="54"/>
      <c r="I121" s="54"/>
      <c r="J121" s="51"/>
      <c r="K121" s="52"/>
    </row>
    <row r="122" spans="1:11" ht="15.75" x14ac:dyDescent="0.25">
      <c r="A122" s="377"/>
      <c r="B122" s="377"/>
      <c r="C122" s="137"/>
      <c r="D122" s="137"/>
      <c r="E122" s="137"/>
      <c r="F122" s="137"/>
      <c r="G122" s="137"/>
      <c r="H122" s="54"/>
      <c r="I122" s="54"/>
      <c r="J122" s="51"/>
      <c r="K122" s="52"/>
    </row>
    <row r="123" spans="1:11" ht="15.75" x14ac:dyDescent="0.25">
      <c r="A123" s="377"/>
      <c r="B123" s="377"/>
      <c r="C123" s="137"/>
      <c r="D123" s="137"/>
      <c r="E123" s="137"/>
      <c r="F123" s="137"/>
      <c r="G123" s="137"/>
      <c r="H123" s="54"/>
      <c r="I123" s="54"/>
      <c r="J123" s="51"/>
      <c r="K123" s="52"/>
    </row>
    <row r="124" spans="1:11" ht="15.75" x14ac:dyDescent="0.25">
      <c r="A124" s="377"/>
      <c r="B124" s="377"/>
      <c r="C124" s="137"/>
      <c r="D124" s="137"/>
      <c r="E124" s="137"/>
      <c r="F124" s="137"/>
      <c r="G124" s="137"/>
      <c r="H124" s="54"/>
      <c r="I124" s="54"/>
      <c r="J124" s="51"/>
      <c r="K124" s="52"/>
    </row>
    <row r="125" spans="1:11" ht="15.75" x14ac:dyDescent="0.25">
      <c r="A125" s="375"/>
      <c r="B125" s="376"/>
      <c r="C125" s="137"/>
      <c r="D125" s="137"/>
      <c r="E125" s="137"/>
      <c r="F125" s="137"/>
      <c r="G125" s="137"/>
      <c r="H125" s="54"/>
      <c r="I125" s="54"/>
      <c r="J125" s="51"/>
      <c r="K125" s="52"/>
    </row>
    <row r="126" spans="1:11" ht="15.75" x14ac:dyDescent="0.25">
      <c r="A126" s="375"/>
      <c r="B126" s="376"/>
      <c r="C126" s="137"/>
      <c r="D126" s="137"/>
      <c r="E126" s="137"/>
      <c r="F126" s="137"/>
      <c r="G126" s="137"/>
      <c r="H126" s="54"/>
      <c r="I126" s="54"/>
      <c r="J126" s="51"/>
      <c r="K126" s="52"/>
    </row>
    <row r="127" spans="1:11" ht="15.75" x14ac:dyDescent="0.25">
      <c r="A127" s="375"/>
      <c r="B127" s="376"/>
      <c r="C127" s="137"/>
      <c r="D127" s="137"/>
      <c r="E127" s="137"/>
      <c r="F127" s="137"/>
      <c r="G127" s="137"/>
      <c r="H127" s="54"/>
      <c r="I127" s="54"/>
      <c r="J127" s="51"/>
      <c r="K127" s="52"/>
    </row>
    <row r="128" spans="1:11" ht="15.75" x14ac:dyDescent="0.25">
      <c r="A128" s="375"/>
      <c r="B128" s="376"/>
      <c r="C128" s="137"/>
      <c r="D128" s="137"/>
      <c r="E128" s="137"/>
      <c r="F128" s="137"/>
      <c r="G128" s="137"/>
      <c r="H128" s="122"/>
      <c r="I128" s="122"/>
      <c r="J128" s="51"/>
      <c r="K128" s="52"/>
    </row>
    <row r="129" spans="1:11" ht="15.75" x14ac:dyDescent="0.25">
      <c r="A129" s="375"/>
      <c r="B129" s="376"/>
      <c r="C129" s="137"/>
      <c r="D129" s="137"/>
      <c r="E129" s="137"/>
      <c r="F129" s="137"/>
      <c r="G129" s="137"/>
      <c r="H129" s="122"/>
      <c r="I129" s="122"/>
      <c r="J129" s="51"/>
      <c r="K129" s="52"/>
    </row>
    <row r="130" spans="1:11" ht="15.75" x14ac:dyDescent="0.25">
      <c r="A130" s="375"/>
      <c r="B130" s="376"/>
      <c r="C130" s="137"/>
      <c r="D130" s="137"/>
      <c r="E130" s="137"/>
      <c r="F130" s="137"/>
      <c r="G130" s="137"/>
      <c r="H130" s="122"/>
      <c r="I130" s="122"/>
      <c r="J130" s="51"/>
      <c r="K130" s="52"/>
    </row>
    <row r="131" spans="1:11" ht="15.75" x14ac:dyDescent="0.25">
      <c r="A131" s="375"/>
      <c r="B131" s="376"/>
      <c r="C131" s="137"/>
      <c r="D131" s="137"/>
      <c r="E131" s="137"/>
      <c r="F131" s="137"/>
      <c r="G131" s="137"/>
      <c r="H131" s="122"/>
      <c r="I131" s="122"/>
      <c r="J131" s="51"/>
      <c r="K131" s="52"/>
    </row>
    <row r="132" spans="1:11" ht="15.75" x14ac:dyDescent="0.25">
      <c r="A132" s="375"/>
      <c r="B132" s="376"/>
      <c r="C132" s="137"/>
      <c r="D132" s="137"/>
      <c r="E132" s="137"/>
      <c r="F132" s="137"/>
      <c r="G132" s="137"/>
      <c r="H132" s="122"/>
      <c r="I132" s="122"/>
      <c r="J132" s="51"/>
      <c r="K132" s="52"/>
    </row>
    <row r="133" spans="1:11" ht="15.75" x14ac:dyDescent="0.25">
      <c r="A133" s="375"/>
      <c r="B133" s="376"/>
      <c r="C133" s="137"/>
      <c r="D133" s="137"/>
      <c r="E133" s="137"/>
      <c r="F133" s="137"/>
      <c r="G133" s="137"/>
      <c r="H133" s="54"/>
      <c r="I133" s="54"/>
      <c r="J133" s="51"/>
      <c r="K133" s="52"/>
    </row>
    <row r="134" spans="1:11" ht="15.75" x14ac:dyDescent="0.25">
      <c r="A134" s="53"/>
      <c r="B134" s="51"/>
      <c r="C134" s="51"/>
      <c r="D134" s="51"/>
      <c r="E134" s="51"/>
      <c r="F134" s="51"/>
      <c r="G134" s="51"/>
      <c r="H134" s="51"/>
      <c r="I134" s="51"/>
      <c r="J134" s="51"/>
      <c r="K134" s="52"/>
    </row>
    <row r="135" spans="1:11" ht="15.75" x14ac:dyDescent="0.25">
      <c r="A135" s="53"/>
      <c r="B135" s="51"/>
      <c r="C135" s="51"/>
      <c r="D135" s="51"/>
      <c r="E135" s="51"/>
      <c r="F135" s="51"/>
      <c r="G135" s="51"/>
      <c r="H135" s="51"/>
      <c r="I135" s="51"/>
      <c r="J135" s="51"/>
      <c r="K135" s="52"/>
    </row>
    <row r="136" spans="1:11" ht="15.75" x14ac:dyDescent="0.25">
      <c r="A136" s="53"/>
      <c r="B136" s="51"/>
      <c r="C136" s="51"/>
      <c r="D136" s="51"/>
      <c r="E136" s="51"/>
      <c r="F136" s="51"/>
      <c r="G136" s="51"/>
      <c r="H136" s="51"/>
      <c r="I136" s="51"/>
      <c r="J136" s="51"/>
      <c r="K136" s="52"/>
    </row>
    <row r="137" spans="1:11" ht="15.75" x14ac:dyDescent="0.25">
      <c r="A137" s="56" t="s">
        <v>252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2"/>
    </row>
    <row r="138" spans="1:11" ht="34.5" customHeight="1" x14ac:dyDescent="0.25">
      <c r="A138" s="48" t="s">
        <v>6</v>
      </c>
      <c r="B138" s="318" t="s">
        <v>253</v>
      </c>
      <c r="C138" s="318"/>
      <c r="D138" s="318"/>
      <c r="E138" s="318" t="s">
        <v>254</v>
      </c>
      <c r="F138" s="318"/>
      <c r="G138" s="318"/>
      <c r="H138" s="318" t="s">
        <v>255</v>
      </c>
      <c r="I138" s="318"/>
      <c r="J138" s="318"/>
      <c r="K138" s="52"/>
    </row>
    <row r="139" spans="1:11" ht="15.75" x14ac:dyDescent="0.25">
      <c r="A139" s="48">
        <f>A5</f>
        <v>-5</v>
      </c>
      <c r="B139" s="366"/>
      <c r="C139" s="374"/>
      <c r="D139" s="367"/>
      <c r="E139" s="366"/>
      <c r="F139" s="374"/>
      <c r="G139" s="367"/>
      <c r="H139" s="366"/>
      <c r="I139" s="374"/>
      <c r="J139" s="367"/>
      <c r="K139" s="52"/>
    </row>
    <row r="140" spans="1:11" ht="15.75" x14ac:dyDescent="0.25">
      <c r="A140" s="48">
        <f t="shared" ref="A140:A143" si="8">A6</f>
        <v>-4</v>
      </c>
      <c r="B140" s="366"/>
      <c r="C140" s="374"/>
      <c r="D140" s="367"/>
      <c r="E140" s="366"/>
      <c r="F140" s="374"/>
      <c r="G140" s="367"/>
      <c r="H140" s="366"/>
      <c r="I140" s="374"/>
      <c r="J140" s="367"/>
      <c r="K140" s="52"/>
    </row>
    <row r="141" spans="1:11" ht="15.75" x14ac:dyDescent="0.25">
      <c r="A141" s="48">
        <f t="shared" si="8"/>
        <v>-3</v>
      </c>
      <c r="B141" s="371"/>
      <c r="C141" s="372"/>
      <c r="D141" s="373"/>
      <c r="E141" s="371"/>
      <c r="F141" s="372"/>
      <c r="G141" s="373"/>
      <c r="H141" s="371"/>
      <c r="I141" s="372"/>
      <c r="J141" s="373"/>
      <c r="K141" s="52"/>
    </row>
    <row r="142" spans="1:11" ht="15.75" x14ac:dyDescent="0.25">
      <c r="A142" s="48">
        <f t="shared" si="8"/>
        <v>-2</v>
      </c>
      <c r="B142" s="371"/>
      <c r="C142" s="372"/>
      <c r="D142" s="373"/>
      <c r="E142" s="371"/>
      <c r="F142" s="372"/>
      <c r="G142" s="373"/>
      <c r="H142" s="371"/>
      <c r="I142" s="372"/>
      <c r="J142" s="373"/>
      <c r="K142" s="52"/>
    </row>
    <row r="143" spans="1:11" ht="15.75" x14ac:dyDescent="0.25">
      <c r="A143" s="48">
        <f t="shared" si="8"/>
        <v>-1</v>
      </c>
      <c r="B143" s="371"/>
      <c r="C143" s="372"/>
      <c r="D143" s="373"/>
      <c r="E143" s="371"/>
      <c r="F143" s="372"/>
      <c r="G143" s="373"/>
      <c r="H143" s="371"/>
      <c r="I143" s="372"/>
      <c r="J143" s="373"/>
      <c r="K143" s="52"/>
    </row>
    <row r="144" spans="1:11" ht="15.75" x14ac:dyDescent="0.25">
      <c r="A144" s="73" t="s">
        <v>61</v>
      </c>
      <c r="B144" s="368">
        <f>SUM(B139:D143)</f>
        <v>0</v>
      </c>
      <c r="C144" s="369"/>
      <c r="D144" s="370"/>
      <c r="E144" s="368">
        <f>SUM(E139:G143)</f>
        <v>0</v>
      </c>
      <c r="F144" s="369"/>
      <c r="G144" s="370"/>
      <c r="H144" s="368">
        <f>SUM(H139:J143)</f>
        <v>0</v>
      </c>
      <c r="I144" s="369"/>
      <c r="J144" s="370"/>
      <c r="K144" s="52"/>
    </row>
    <row r="145" spans="1:11" ht="15.75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1:11" ht="15.75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</sheetData>
  <sheetProtection algorithmName="SHA-512" hashValue="O2VZlt1kiqtVRCnw3C59m8NY0M0O7ZMMLCxc+bK0IfTACinDXkNxY02xYobpAOSFtmDQ/YkrRwfO65PGZhUwSg==" saltValue="gIv6JgErY1GjmS6+pVVVNQ==" spinCount="100000" sheet="1" objects="1" scenarios="1" formatCells="0" formatColumns="0" formatRows="0"/>
  <mergeCells count="155">
    <mergeCell ref="B71:B72"/>
    <mergeCell ref="C71:D72"/>
    <mergeCell ref="F71:G71"/>
    <mergeCell ref="F72:G72"/>
    <mergeCell ref="A84:A85"/>
    <mergeCell ref="B84:C84"/>
    <mergeCell ref="D84:E84"/>
    <mergeCell ref="F84:F85"/>
    <mergeCell ref="A68:A70"/>
    <mergeCell ref="B68:B70"/>
    <mergeCell ref="C68:D70"/>
    <mergeCell ref="F68:G68"/>
    <mergeCell ref="F69:G69"/>
    <mergeCell ref="F70:G70"/>
    <mergeCell ref="A71:A72"/>
    <mergeCell ref="A133:B133"/>
    <mergeCell ref="A121:B121"/>
    <mergeCell ref="A122:B122"/>
    <mergeCell ref="A123:B123"/>
    <mergeCell ref="A124:B124"/>
    <mergeCell ref="A117:B118"/>
    <mergeCell ref="B143:D143"/>
    <mergeCell ref="E143:G143"/>
    <mergeCell ref="H143:J143"/>
    <mergeCell ref="C117:G117"/>
    <mergeCell ref="H117:H118"/>
    <mergeCell ref="I117:I118"/>
    <mergeCell ref="A119:B119"/>
    <mergeCell ref="A120:B120"/>
    <mergeCell ref="A127:B127"/>
    <mergeCell ref="A125:B125"/>
    <mergeCell ref="A126:B126"/>
    <mergeCell ref="A128:B128"/>
    <mergeCell ref="A129:B129"/>
    <mergeCell ref="A130:B130"/>
    <mergeCell ref="A131:B131"/>
    <mergeCell ref="A132:B132"/>
    <mergeCell ref="B144:D144"/>
    <mergeCell ref="E144:G144"/>
    <mergeCell ref="H144:J144"/>
    <mergeCell ref="H138:J138"/>
    <mergeCell ref="B141:D141"/>
    <mergeCell ref="E141:G141"/>
    <mergeCell ref="H141:J141"/>
    <mergeCell ref="B142:D142"/>
    <mergeCell ref="E142:G142"/>
    <mergeCell ref="H142:J142"/>
    <mergeCell ref="B139:D139"/>
    <mergeCell ref="B140:D140"/>
    <mergeCell ref="E139:G139"/>
    <mergeCell ref="B138:D138"/>
    <mergeCell ref="E138:G138"/>
    <mergeCell ref="E140:G140"/>
    <mergeCell ref="H139:J139"/>
    <mergeCell ref="H140:J140"/>
    <mergeCell ref="A57:A58"/>
    <mergeCell ref="B57:B58"/>
    <mergeCell ref="C57:D58"/>
    <mergeCell ref="E57:G57"/>
    <mergeCell ref="F58:G58"/>
    <mergeCell ref="A65:A67"/>
    <mergeCell ref="B65:B67"/>
    <mergeCell ref="C65:D67"/>
    <mergeCell ref="F65:G65"/>
    <mergeCell ref="F66:G66"/>
    <mergeCell ref="A59:A61"/>
    <mergeCell ref="A62:A64"/>
    <mergeCell ref="B59:B61"/>
    <mergeCell ref="B62:B64"/>
    <mergeCell ref="C59:D61"/>
    <mergeCell ref="C62:D64"/>
    <mergeCell ref="F59:G59"/>
    <mergeCell ref="F60:G60"/>
    <mergeCell ref="F61:G61"/>
    <mergeCell ref="F62:G62"/>
    <mergeCell ref="F63:G63"/>
    <mergeCell ref="F64:G64"/>
    <mergeCell ref="F67:G67"/>
    <mergeCell ref="B53:C53"/>
    <mergeCell ref="D53:E53"/>
    <mergeCell ref="F53:G53"/>
    <mergeCell ref="H53:I53"/>
    <mergeCell ref="B49:C49"/>
    <mergeCell ref="D49:E49"/>
    <mergeCell ref="F49:G49"/>
    <mergeCell ref="H49:I49"/>
    <mergeCell ref="B52:C52"/>
    <mergeCell ref="D52:E52"/>
    <mergeCell ref="F52:G52"/>
    <mergeCell ref="H52:I52"/>
    <mergeCell ref="B50:C50"/>
    <mergeCell ref="B51:C51"/>
    <mergeCell ref="D50:E50"/>
    <mergeCell ref="D51:E51"/>
    <mergeCell ref="F50:G50"/>
    <mergeCell ref="F51:G51"/>
    <mergeCell ref="H50:I50"/>
    <mergeCell ref="H51:I51"/>
    <mergeCell ref="A38:B38"/>
    <mergeCell ref="A39:B39"/>
    <mergeCell ref="A40:B40"/>
    <mergeCell ref="A47:A48"/>
    <mergeCell ref="B47:C48"/>
    <mergeCell ref="D47:I47"/>
    <mergeCell ref="D48:E48"/>
    <mergeCell ref="F48:G48"/>
    <mergeCell ref="H48:I48"/>
    <mergeCell ref="A32:B32"/>
    <mergeCell ref="A33:B33"/>
    <mergeCell ref="A34:B34"/>
    <mergeCell ref="A35:B35"/>
    <mergeCell ref="A36:B36"/>
    <mergeCell ref="A37:B37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3"/>
    <mergeCell ref="E12:I12"/>
    <mergeCell ref="A14:D14"/>
    <mergeCell ref="A15:D15"/>
    <mergeCell ref="A16:D16"/>
    <mergeCell ref="A17:D17"/>
    <mergeCell ref="B54:C54"/>
    <mergeCell ref="D54:E54"/>
    <mergeCell ref="F54:G54"/>
    <mergeCell ref="H54:I54"/>
    <mergeCell ref="A1:C1"/>
    <mergeCell ref="A3:F3"/>
    <mergeCell ref="B4:C4"/>
    <mergeCell ref="E4:F4"/>
    <mergeCell ref="G4:H4"/>
    <mergeCell ref="B5:C5"/>
    <mergeCell ref="E5:F5"/>
    <mergeCell ref="G5:H5"/>
    <mergeCell ref="B8:C8"/>
    <mergeCell ref="E8:F8"/>
    <mergeCell ref="G8:H8"/>
    <mergeCell ref="B9:C9"/>
    <mergeCell ref="E9:F9"/>
    <mergeCell ref="G9:H9"/>
    <mergeCell ref="B6:C6"/>
    <mergeCell ref="E6:F6"/>
    <mergeCell ref="G6:H6"/>
    <mergeCell ref="B7:C7"/>
    <mergeCell ref="E7:F7"/>
    <mergeCell ref="G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99D8-2869-4D54-A8FD-D962ADEB9689}">
  <dimension ref="A1:O67"/>
  <sheetViews>
    <sheetView showZeros="0" workbookViewId="0">
      <selection activeCell="D66" sqref="D66:H67"/>
    </sheetView>
  </sheetViews>
  <sheetFormatPr defaultRowHeight="15.75" x14ac:dyDescent="0.25"/>
  <cols>
    <col min="1" max="1" width="9.140625" style="52"/>
    <col min="2" max="2" width="14.140625" style="52" customWidth="1"/>
    <col min="3" max="3" width="18.42578125" style="52" customWidth="1"/>
    <col min="4" max="4" width="13.7109375" style="52" customWidth="1"/>
    <col min="5" max="5" width="13.140625" style="52" customWidth="1"/>
    <col min="6" max="6" width="10.85546875" style="52" customWidth="1"/>
    <col min="7" max="7" width="12.140625" style="52" customWidth="1"/>
    <col min="8" max="8" width="11" style="52" customWidth="1"/>
    <col min="9" max="9" width="7.5703125" style="52" customWidth="1"/>
    <col min="10" max="10" width="7.28515625" style="52" customWidth="1"/>
    <col min="11" max="11" width="7.140625" style="52" customWidth="1"/>
    <col min="12" max="12" width="7.5703125" style="52" customWidth="1"/>
    <col min="13" max="14" width="7.42578125" style="52" customWidth="1"/>
    <col min="15" max="15" width="7.140625" style="52" customWidth="1"/>
    <col min="16" max="258" width="9.140625" style="52"/>
    <col min="259" max="259" width="14.7109375" style="52" customWidth="1"/>
    <col min="260" max="260" width="11.7109375" style="52" customWidth="1"/>
    <col min="261" max="261" width="13.140625" style="52" customWidth="1"/>
    <col min="262" max="262" width="10.85546875" style="52" customWidth="1"/>
    <col min="263" max="263" width="12.140625" style="52" customWidth="1"/>
    <col min="264" max="264" width="11" style="52" customWidth="1"/>
    <col min="265" max="265" width="7.5703125" style="52" customWidth="1"/>
    <col min="266" max="266" width="7.28515625" style="52" customWidth="1"/>
    <col min="267" max="267" width="7.140625" style="52" customWidth="1"/>
    <col min="268" max="268" width="7.5703125" style="52" customWidth="1"/>
    <col min="269" max="270" width="7.42578125" style="52" customWidth="1"/>
    <col min="271" max="271" width="7.140625" style="52" customWidth="1"/>
    <col min="272" max="514" width="9.140625" style="52"/>
    <col min="515" max="515" width="14.7109375" style="52" customWidth="1"/>
    <col min="516" max="516" width="11.7109375" style="52" customWidth="1"/>
    <col min="517" max="517" width="13.140625" style="52" customWidth="1"/>
    <col min="518" max="518" width="10.85546875" style="52" customWidth="1"/>
    <col min="519" max="519" width="12.140625" style="52" customWidth="1"/>
    <col min="520" max="520" width="11" style="52" customWidth="1"/>
    <col min="521" max="521" width="7.5703125" style="52" customWidth="1"/>
    <col min="522" max="522" width="7.28515625" style="52" customWidth="1"/>
    <col min="523" max="523" width="7.140625" style="52" customWidth="1"/>
    <col min="524" max="524" width="7.5703125" style="52" customWidth="1"/>
    <col min="525" max="526" width="7.42578125" style="52" customWidth="1"/>
    <col min="527" max="527" width="7.140625" style="52" customWidth="1"/>
    <col min="528" max="770" width="9.140625" style="52"/>
    <col min="771" max="771" width="14.7109375" style="52" customWidth="1"/>
    <col min="772" max="772" width="11.7109375" style="52" customWidth="1"/>
    <col min="773" max="773" width="13.140625" style="52" customWidth="1"/>
    <col min="774" max="774" width="10.85546875" style="52" customWidth="1"/>
    <col min="775" max="775" width="12.140625" style="52" customWidth="1"/>
    <col min="776" max="776" width="11" style="52" customWidth="1"/>
    <col min="777" max="777" width="7.5703125" style="52" customWidth="1"/>
    <col min="778" max="778" width="7.28515625" style="52" customWidth="1"/>
    <col min="779" max="779" width="7.140625" style="52" customWidth="1"/>
    <col min="780" max="780" width="7.5703125" style="52" customWidth="1"/>
    <col min="781" max="782" width="7.42578125" style="52" customWidth="1"/>
    <col min="783" max="783" width="7.140625" style="52" customWidth="1"/>
    <col min="784" max="1026" width="9.140625" style="52"/>
    <col min="1027" max="1027" width="14.7109375" style="52" customWidth="1"/>
    <col min="1028" max="1028" width="11.7109375" style="52" customWidth="1"/>
    <col min="1029" max="1029" width="13.140625" style="52" customWidth="1"/>
    <col min="1030" max="1030" width="10.85546875" style="52" customWidth="1"/>
    <col min="1031" max="1031" width="12.140625" style="52" customWidth="1"/>
    <col min="1032" max="1032" width="11" style="52" customWidth="1"/>
    <col min="1033" max="1033" width="7.5703125" style="52" customWidth="1"/>
    <col min="1034" max="1034" width="7.28515625" style="52" customWidth="1"/>
    <col min="1035" max="1035" width="7.140625" style="52" customWidth="1"/>
    <col min="1036" max="1036" width="7.5703125" style="52" customWidth="1"/>
    <col min="1037" max="1038" width="7.42578125" style="52" customWidth="1"/>
    <col min="1039" max="1039" width="7.140625" style="52" customWidth="1"/>
    <col min="1040" max="1282" width="9.140625" style="52"/>
    <col min="1283" max="1283" width="14.7109375" style="52" customWidth="1"/>
    <col min="1284" max="1284" width="11.7109375" style="52" customWidth="1"/>
    <col min="1285" max="1285" width="13.140625" style="52" customWidth="1"/>
    <col min="1286" max="1286" width="10.85546875" style="52" customWidth="1"/>
    <col min="1287" max="1287" width="12.140625" style="52" customWidth="1"/>
    <col min="1288" max="1288" width="11" style="52" customWidth="1"/>
    <col min="1289" max="1289" width="7.5703125" style="52" customWidth="1"/>
    <col min="1290" max="1290" width="7.28515625" style="52" customWidth="1"/>
    <col min="1291" max="1291" width="7.140625" style="52" customWidth="1"/>
    <col min="1292" max="1292" width="7.5703125" style="52" customWidth="1"/>
    <col min="1293" max="1294" width="7.42578125" style="52" customWidth="1"/>
    <col min="1295" max="1295" width="7.140625" style="52" customWidth="1"/>
    <col min="1296" max="1538" width="9.140625" style="52"/>
    <col min="1539" max="1539" width="14.7109375" style="52" customWidth="1"/>
    <col min="1540" max="1540" width="11.7109375" style="52" customWidth="1"/>
    <col min="1541" max="1541" width="13.140625" style="52" customWidth="1"/>
    <col min="1542" max="1542" width="10.85546875" style="52" customWidth="1"/>
    <col min="1543" max="1543" width="12.140625" style="52" customWidth="1"/>
    <col min="1544" max="1544" width="11" style="52" customWidth="1"/>
    <col min="1545" max="1545" width="7.5703125" style="52" customWidth="1"/>
    <col min="1546" max="1546" width="7.28515625" style="52" customWidth="1"/>
    <col min="1547" max="1547" width="7.140625" style="52" customWidth="1"/>
    <col min="1548" max="1548" width="7.5703125" style="52" customWidth="1"/>
    <col min="1549" max="1550" width="7.42578125" style="52" customWidth="1"/>
    <col min="1551" max="1551" width="7.140625" style="52" customWidth="1"/>
    <col min="1552" max="1794" width="9.140625" style="52"/>
    <col min="1795" max="1795" width="14.7109375" style="52" customWidth="1"/>
    <col min="1796" max="1796" width="11.7109375" style="52" customWidth="1"/>
    <col min="1797" max="1797" width="13.140625" style="52" customWidth="1"/>
    <col min="1798" max="1798" width="10.85546875" style="52" customWidth="1"/>
    <col min="1799" max="1799" width="12.140625" style="52" customWidth="1"/>
    <col min="1800" max="1800" width="11" style="52" customWidth="1"/>
    <col min="1801" max="1801" width="7.5703125" style="52" customWidth="1"/>
    <col min="1802" max="1802" width="7.28515625" style="52" customWidth="1"/>
    <col min="1803" max="1803" width="7.140625" style="52" customWidth="1"/>
    <col min="1804" max="1804" width="7.5703125" style="52" customWidth="1"/>
    <col min="1805" max="1806" width="7.42578125" style="52" customWidth="1"/>
    <col min="1807" max="1807" width="7.140625" style="52" customWidth="1"/>
    <col min="1808" max="2050" width="9.140625" style="52"/>
    <col min="2051" max="2051" width="14.7109375" style="52" customWidth="1"/>
    <col min="2052" max="2052" width="11.7109375" style="52" customWidth="1"/>
    <col min="2053" max="2053" width="13.140625" style="52" customWidth="1"/>
    <col min="2054" max="2054" width="10.85546875" style="52" customWidth="1"/>
    <col min="2055" max="2055" width="12.140625" style="52" customWidth="1"/>
    <col min="2056" max="2056" width="11" style="52" customWidth="1"/>
    <col min="2057" max="2057" width="7.5703125" style="52" customWidth="1"/>
    <col min="2058" max="2058" width="7.28515625" style="52" customWidth="1"/>
    <col min="2059" max="2059" width="7.140625" style="52" customWidth="1"/>
    <col min="2060" max="2060" width="7.5703125" style="52" customWidth="1"/>
    <col min="2061" max="2062" width="7.42578125" style="52" customWidth="1"/>
    <col min="2063" max="2063" width="7.140625" style="52" customWidth="1"/>
    <col min="2064" max="2306" width="9.140625" style="52"/>
    <col min="2307" max="2307" width="14.7109375" style="52" customWidth="1"/>
    <col min="2308" max="2308" width="11.7109375" style="52" customWidth="1"/>
    <col min="2309" max="2309" width="13.140625" style="52" customWidth="1"/>
    <col min="2310" max="2310" width="10.85546875" style="52" customWidth="1"/>
    <col min="2311" max="2311" width="12.140625" style="52" customWidth="1"/>
    <col min="2312" max="2312" width="11" style="52" customWidth="1"/>
    <col min="2313" max="2313" width="7.5703125" style="52" customWidth="1"/>
    <col min="2314" max="2314" width="7.28515625" style="52" customWidth="1"/>
    <col min="2315" max="2315" width="7.140625" style="52" customWidth="1"/>
    <col min="2316" max="2316" width="7.5703125" style="52" customWidth="1"/>
    <col min="2317" max="2318" width="7.42578125" style="52" customWidth="1"/>
    <col min="2319" max="2319" width="7.140625" style="52" customWidth="1"/>
    <col min="2320" max="2562" width="9.140625" style="52"/>
    <col min="2563" max="2563" width="14.7109375" style="52" customWidth="1"/>
    <col min="2564" max="2564" width="11.7109375" style="52" customWidth="1"/>
    <col min="2565" max="2565" width="13.140625" style="52" customWidth="1"/>
    <col min="2566" max="2566" width="10.85546875" style="52" customWidth="1"/>
    <col min="2567" max="2567" width="12.140625" style="52" customWidth="1"/>
    <col min="2568" max="2568" width="11" style="52" customWidth="1"/>
    <col min="2569" max="2569" width="7.5703125" style="52" customWidth="1"/>
    <col min="2570" max="2570" width="7.28515625" style="52" customWidth="1"/>
    <col min="2571" max="2571" width="7.140625" style="52" customWidth="1"/>
    <col min="2572" max="2572" width="7.5703125" style="52" customWidth="1"/>
    <col min="2573" max="2574" width="7.42578125" style="52" customWidth="1"/>
    <col min="2575" max="2575" width="7.140625" style="52" customWidth="1"/>
    <col min="2576" max="2818" width="9.140625" style="52"/>
    <col min="2819" max="2819" width="14.7109375" style="52" customWidth="1"/>
    <col min="2820" max="2820" width="11.7109375" style="52" customWidth="1"/>
    <col min="2821" max="2821" width="13.140625" style="52" customWidth="1"/>
    <col min="2822" max="2822" width="10.85546875" style="52" customWidth="1"/>
    <col min="2823" max="2823" width="12.140625" style="52" customWidth="1"/>
    <col min="2824" max="2824" width="11" style="52" customWidth="1"/>
    <col min="2825" max="2825" width="7.5703125" style="52" customWidth="1"/>
    <col min="2826" max="2826" width="7.28515625" style="52" customWidth="1"/>
    <col min="2827" max="2827" width="7.140625" style="52" customWidth="1"/>
    <col min="2828" max="2828" width="7.5703125" style="52" customWidth="1"/>
    <col min="2829" max="2830" width="7.42578125" style="52" customWidth="1"/>
    <col min="2831" max="2831" width="7.140625" style="52" customWidth="1"/>
    <col min="2832" max="3074" width="9.140625" style="52"/>
    <col min="3075" max="3075" width="14.7109375" style="52" customWidth="1"/>
    <col min="3076" max="3076" width="11.7109375" style="52" customWidth="1"/>
    <col min="3077" max="3077" width="13.140625" style="52" customWidth="1"/>
    <col min="3078" max="3078" width="10.85546875" style="52" customWidth="1"/>
    <col min="3079" max="3079" width="12.140625" style="52" customWidth="1"/>
    <col min="3080" max="3080" width="11" style="52" customWidth="1"/>
    <col min="3081" max="3081" width="7.5703125" style="52" customWidth="1"/>
    <col min="3082" max="3082" width="7.28515625" style="52" customWidth="1"/>
    <col min="3083" max="3083" width="7.140625" style="52" customWidth="1"/>
    <col min="3084" max="3084" width="7.5703125" style="52" customWidth="1"/>
    <col min="3085" max="3086" width="7.42578125" style="52" customWidth="1"/>
    <col min="3087" max="3087" width="7.140625" style="52" customWidth="1"/>
    <col min="3088" max="3330" width="9.140625" style="52"/>
    <col min="3331" max="3331" width="14.7109375" style="52" customWidth="1"/>
    <col min="3332" max="3332" width="11.7109375" style="52" customWidth="1"/>
    <col min="3333" max="3333" width="13.140625" style="52" customWidth="1"/>
    <col min="3334" max="3334" width="10.85546875" style="52" customWidth="1"/>
    <col min="3335" max="3335" width="12.140625" style="52" customWidth="1"/>
    <col min="3336" max="3336" width="11" style="52" customWidth="1"/>
    <col min="3337" max="3337" width="7.5703125" style="52" customWidth="1"/>
    <col min="3338" max="3338" width="7.28515625" style="52" customWidth="1"/>
    <col min="3339" max="3339" width="7.140625" style="52" customWidth="1"/>
    <col min="3340" max="3340" width="7.5703125" style="52" customWidth="1"/>
    <col min="3341" max="3342" width="7.42578125" style="52" customWidth="1"/>
    <col min="3343" max="3343" width="7.140625" style="52" customWidth="1"/>
    <col min="3344" max="3586" width="9.140625" style="52"/>
    <col min="3587" max="3587" width="14.7109375" style="52" customWidth="1"/>
    <col min="3588" max="3588" width="11.7109375" style="52" customWidth="1"/>
    <col min="3589" max="3589" width="13.140625" style="52" customWidth="1"/>
    <col min="3590" max="3590" width="10.85546875" style="52" customWidth="1"/>
    <col min="3591" max="3591" width="12.140625" style="52" customWidth="1"/>
    <col min="3592" max="3592" width="11" style="52" customWidth="1"/>
    <col min="3593" max="3593" width="7.5703125" style="52" customWidth="1"/>
    <col min="3594" max="3594" width="7.28515625" style="52" customWidth="1"/>
    <col min="3595" max="3595" width="7.140625" style="52" customWidth="1"/>
    <col min="3596" max="3596" width="7.5703125" style="52" customWidth="1"/>
    <col min="3597" max="3598" width="7.42578125" style="52" customWidth="1"/>
    <col min="3599" max="3599" width="7.140625" style="52" customWidth="1"/>
    <col min="3600" max="3842" width="9.140625" style="52"/>
    <col min="3843" max="3843" width="14.7109375" style="52" customWidth="1"/>
    <col min="3844" max="3844" width="11.7109375" style="52" customWidth="1"/>
    <col min="3845" max="3845" width="13.140625" style="52" customWidth="1"/>
    <col min="3846" max="3846" width="10.85546875" style="52" customWidth="1"/>
    <col min="3847" max="3847" width="12.140625" style="52" customWidth="1"/>
    <col min="3848" max="3848" width="11" style="52" customWidth="1"/>
    <col min="3849" max="3849" width="7.5703125" style="52" customWidth="1"/>
    <col min="3850" max="3850" width="7.28515625" style="52" customWidth="1"/>
    <col min="3851" max="3851" width="7.140625" style="52" customWidth="1"/>
    <col min="3852" max="3852" width="7.5703125" style="52" customWidth="1"/>
    <col min="3853" max="3854" width="7.42578125" style="52" customWidth="1"/>
    <col min="3855" max="3855" width="7.140625" style="52" customWidth="1"/>
    <col min="3856" max="4098" width="9.140625" style="52"/>
    <col min="4099" max="4099" width="14.7109375" style="52" customWidth="1"/>
    <col min="4100" max="4100" width="11.7109375" style="52" customWidth="1"/>
    <col min="4101" max="4101" width="13.140625" style="52" customWidth="1"/>
    <col min="4102" max="4102" width="10.85546875" style="52" customWidth="1"/>
    <col min="4103" max="4103" width="12.140625" style="52" customWidth="1"/>
    <col min="4104" max="4104" width="11" style="52" customWidth="1"/>
    <col min="4105" max="4105" width="7.5703125" style="52" customWidth="1"/>
    <col min="4106" max="4106" width="7.28515625" style="52" customWidth="1"/>
    <col min="4107" max="4107" width="7.140625" style="52" customWidth="1"/>
    <col min="4108" max="4108" width="7.5703125" style="52" customWidth="1"/>
    <col min="4109" max="4110" width="7.42578125" style="52" customWidth="1"/>
    <col min="4111" max="4111" width="7.140625" style="52" customWidth="1"/>
    <col min="4112" max="4354" width="9.140625" style="52"/>
    <col min="4355" max="4355" width="14.7109375" style="52" customWidth="1"/>
    <col min="4356" max="4356" width="11.7109375" style="52" customWidth="1"/>
    <col min="4357" max="4357" width="13.140625" style="52" customWidth="1"/>
    <col min="4358" max="4358" width="10.85546875" style="52" customWidth="1"/>
    <col min="4359" max="4359" width="12.140625" style="52" customWidth="1"/>
    <col min="4360" max="4360" width="11" style="52" customWidth="1"/>
    <col min="4361" max="4361" width="7.5703125" style="52" customWidth="1"/>
    <col min="4362" max="4362" width="7.28515625" style="52" customWidth="1"/>
    <col min="4363" max="4363" width="7.140625" style="52" customWidth="1"/>
    <col min="4364" max="4364" width="7.5703125" style="52" customWidth="1"/>
    <col min="4365" max="4366" width="7.42578125" style="52" customWidth="1"/>
    <col min="4367" max="4367" width="7.140625" style="52" customWidth="1"/>
    <col min="4368" max="4610" width="9.140625" style="52"/>
    <col min="4611" max="4611" width="14.7109375" style="52" customWidth="1"/>
    <col min="4612" max="4612" width="11.7109375" style="52" customWidth="1"/>
    <col min="4613" max="4613" width="13.140625" style="52" customWidth="1"/>
    <col min="4614" max="4614" width="10.85546875" style="52" customWidth="1"/>
    <col min="4615" max="4615" width="12.140625" style="52" customWidth="1"/>
    <col min="4616" max="4616" width="11" style="52" customWidth="1"/>
    <col min="4617" max="4617" width="7.5703125" style="52" customWidth="1"/>
    <col min="4618" max="4618" width="7.28515625" style="52" customWidth="1"/>
    <col min="4619" max="4619" width="7.140625" style="52" customWidth="1"/>
    <col min="4620" max="4620" width="7.5703125" style="52" customWidth="1"/>
    <col min="4621" max="4622" width="7.42578125" style="52" customWidth="1"/>
    <col min="4623" max="4623" width="7.140625" style="52" customWidth="1"/>
    <col min="4624" max="4866" width="9.140625" style="52"/>
    <col min="4867" max="4867" width="14.7109375" style="52" customWidth="1"/>
    <col min="4868" max="4868" width="11.7109375" style="52" customWidth="1"/>
    <col min="4869" max="4869" width="13.140625" style="52" customWidth="1"/>
    <col min="4870" max="4870" width="10.85546875" style="52" customWidth="1"/>
    <col min="4871" max="4871" width="12.140625" style="52" customWidth="1"/>
    <col min="4872" max="4872" width="11" style="52" customWidth="1"/>
    <col min="4873" max="4873" width="7.5703125" style="52" customWidth="1"/>
    <col min="4874" max="4874" width="7.28515625" style="52" customWidth="1"/>
    <col min="4875" max="4875" width="7.140625" style="52" customWidth="1"/>
    <col min="4876" max="4876" width="7.5703125" style="52" customWidth="1"/>
    <col min="4877" max="4878" width="7.42578125" style="52" customWidth="1"/>
    <col min="4879" max="4879" width="7.140625" style="52" customWidth="1"/>
    <col min="4880" max="5122" width="9.140625" style="52"/>
    <col min="5123" max="5123" width="14.7109375" style="52" customWidth="1"/>
    <col min="5124" max="5124" width="11.7109375" style="52" customWidth="1"/>
    <col min="5125" max="5125" width="13.140625" style="52" customWidth="1"/>
    <col min="5126" max="5126" width="10.85546875" style="52" customWidth="1"/>
    <col min="5127" max="5127" width="12.140625" style="52" customWidth="1"/>
    <col min="5128" max="5128" width="11" style="52" customWidth="1"/>
    <col min="5129" max="5129" width="7.5703125" style="52" customWidth="1"/>
    <col min="5130" max="5130" width="7.28515625" style="52" customWidth="1"/>
    <col min="5131" max="5131" width="7.140625" style="52" customWidth="1"/>
    <col min="5132" max="5132" width="7.5703125" style="52" customWidth="1"/>
    <col min="5133" max="5134" width="7.42578125" style="52" customWidth="1"/>
    <col min="5135" max="5135" width="7.140625" style="52" customWidth="1"/>
    <col min="5136" max="5378" width="9.140625" style="52"/>
    <col min="5379" max="5379" width="14.7109375" style="52" customWidth="1"/>
    <col min="5380" max="5380" width="11.7109375" style="52" customWidth="1"/>
    <col min="5381" max="5381" width="13.140625" style="52" customWidth="1"/>
    <col min="5382" max="5382" width="10.85546875" style="52" customWidth="1"/>
    <col min="5383" max="5383" width="12.140625" style="52" customWidth="1"/>
    <col min="5384" max="5384" width="11" style="52" customWidth="1"/>
    <col min="5385" max="5385" width="7.5703125" style="52" customWidth="1"/>
    <col min="5386" max="5386" width="7.28515625" style="52" customWidth="1"/>
    <col min="5387" max="5387" width="7.140625" style="52" customWidth="1"/>
    <col min="5388" max="5388" width="7.5703125" style="52" customWidth="1"/>
    <col min="5389" max="5390" width="7.42578125" style="52" customWidth="1"/>
    <col min="5391" max="5391" width="7.140625" style="52" customWidth="1"/>
    <col min="5392" max="5634" width="9.140625" style="52"/>
    <col min="5635" max="5635" width="14.7109375" style="52" customWidth="1"/>
    <col min="5636" max="5636" width="11.7109375" style="52" customWidth="1"/>
    <col min="5637" max="5637" width="13.140625" style="52" customWidth="1"/>
    <col min="5638" max="5638" width="10.85546875" style="52" customWidth="1"/>
    <col min="5639" max="5639" width="12.140625" style="52" customWidth="1"/>
    <col min="5640" max="5640" width="11" style="52" customWidth="1"/>
    <col min="5641" max="5641" width="7.5703125" style="52" customWidth="1"/>
    <col min="5642" max="5642" width="7.28515625" style="52" customWidth="1"/>
    <col min="5643" max="5643" width="7.140625" style="52" customWidth="1"/>
    <col min="5644" max="5644" width="7.5703125" style="52" customWidth="1"/>
    <col min="5645" max="5646" width="7.42578125" style="52" customWidth="1"/>
    <col min="5647" max="5647" width="7.140625" style="52" customWidth="1"/>
    <col min="5648" max="5890" width="9.140625" style="52"/>
    <col min="5891" max="5891" width="14.7109375" style="52" customWidth="1"/>
    <col min="5892" max="5892" width="11.7109375" style="52" customWidth="1"/>
    <col min="5893" max="5893" width="13.140625" style="52" customWidth="1"/>
    <col min="5894" max="5894" width="10.85546875" style="52" customWidth="1"/>
    <col min="5895" max="5895" width="12.140625" style="52" customWidth="1"/>
    <col min="5896" max="5896" width="11" style="52" customWidth="1"/>
    <col min="5897" max="5897" width="7.5703125" style="52" customWidth="1"/>
    <col min="5898" max="5898" width="7.28515625" style="52" customWidth="1"/>
    <col min="5899" max="5899" width="7.140625" style="52" customWidth="1"/>
    <col min="5900" max="5900" width="7.5703125" style="52" customWidth="1"/>
    <col min="5901" max="5902" width="7.42578125" style="52" customWidth="1"/>
    <col min="5903" max="5903" width="7.140625" style="52" customWidth="1"/>
    <col min="5904" max="6146" width="9.140625" style="52"/>
    <col min="6147" max="6147" width="14.7109375" style="52" customWidth="1"/>
    <col min="6148" max="6148" width="11.7109375" style="52" customWidth="1"/>
    <col min="6149" max="6149" width="13.140625" style="52" customWidth="1"/>
    <col min="6150" max="6150" width="10.85546875" style="52" customWidth="1"/>
    <col min="6151" max="6151" width="12.140625" style="52" customWidth="1"/>
    <col min="6152" max="6152" width="11" style="52" customWidth="1"/>
    <col min="6153" max="6153" width="7.5703125" style="52" customWidth="1"/>
    <col min="6154" max="6154" width="7.28515625" style="52" customWidth="1"/>
    <col min="6155" max="6155" width="7.140625" style="52" customWidth="1"/>
    <col min="6156" max="6156" width="7.5703125" style="52" customWidth="1"/>
    <col min="6157" max="6158" width="7.42578125" style="52" customWidth="1"/>
    <col min="6159" max="6159" width="7.140625" style="52" customWidth="1"/>
    <col min="6160" max="6402" width="9.140625" style="52"/>
    <col min="6403" max="6403" width="14.7109375" style="52" customWidth="1"/>
    <col min="6404" max="6404" width="11.7109375" style="52" customWidth="1"/>
    <col min="6405" max="6405" width="13.140625" style="52" customWidth="1"/>
    <col min="6406" max="6406" width="10.85546875" style="52" customWidth="1"/>
    <col min="6407" max="6407" width="12.140625" style="52" customWidth="1"/>
    <col min="6408" max="6408" width="11" style="52" customWidth="1"/>
    <col min="6409" max="6409" width="7.5703125" style="52" customWidth="1"/>
    <col min="6410" max="6410" width="7.28515625" style="52" customWidth="1"/>
    <col min="6411" max="6411" width="7.140625" style="52" customWidth="1"/>
    <col min="6412" max="6412" width="7.5703125" style="52" customWidth="1"/>
    <col min="6413" max="6414" width="7.42578125" style="52" customWidth="1"/>
    <col min="6415" max="6415" width="7.140625" style="52" customWidth="1"/>
    <col min="6416" max="6658" width="9.140625" style="52"/>
    <col min="6659" max="6659" width="14.7109375" style="52" customWidth="1"/>
    <col min="6660" max="6660" width="11.7109375" style="52" customWidth="1"/>
    <col min="6661" max="6661" width="13.140625" style="52" customWidth="1"/>
    <col min="6662" max="6662" width="10.85546875" style="52" customWidth="1"/>
    <col min="6663" max="6663" width="12.140625" style="52" customWidth="1"/>
    <col min="6664" max="6664" width="11" style="52" customWidth="1"/>
    <col min="6665" max="6665" width="7.5703125" style="52" customWidth="1"/>
    <col min="6666" max="6666" width="7.28515625" style="52" customWidth="1"/>
    <col min="6667" max="6667" width="7.140625" style="52" customWidth="1"/>
    <col min="6668" max="6668" width="7.5703125" style="52" customWidth="1"/>
    <col min="6669" max="6670" width="7.42578125" style="52" customWidth="1"/>
    <col min="6671" max="6671" width="7.140625" style="52" customWidth="1"/>
    <col min="6672" max="6914" width="9.140625" style="52"/>
    <col min="6915" max="6915" width="14.7109375" style="52" customWidth="1"/>
    <col min="6916" max="6916" width="11.7109375" style="52" customWidth="1"/>
    <col min="6917" max="6917" width="13.140625" style="52" customWidth="1"/>
    <col min="6918" max="6918" width="10.85546875" style="52" customWidth="1"/>
    <col min="6919" max="6919" width="12.140625" style="52" customWidth="1"/>
    <col min="6920" max="6920" width="11" style="52" customWidth="1"/>
    <col min="6921" max="6921" width="7.5703125" style="52" customWidth="1"/>
    <col min="6922" max="6922" width="7.28515625" style="52" customWidth="1"/>
    <col min="6923" max="6923" width="7.140625" style="52" customWidth="1"/>
    <col min="6924" max="6924" width="7.5703125" style="52" customWidth="1"/>
    <col min="6925" max="6926" width="7.42578125" style="52" customWidth="1"/>
    <col min="6927" max="6927" width="7.140625" style="52" customWidth="1"/>
    <col min="6928" max="7170" width="9.140625" style="52"/>
    <col min="7171" max="7171" width="14.7109375" style="52" customWidth="1"/>
    <col min="7172" max="7172" width="11.7109375" style="52" customWidth="1"/>
    <col min="7173" max="7173" width="13.140625" style="52" customWidth="1"/>
    <col min="7174" max="7174" width="10.85546875" style="52" customWidth="1"/>
    <col min="7175" max="7175" width="12.140625" style="52" customWidth="1"/>
    <col min="7176" max="7176" width="11" style="52" customWidth="1"/>
    <col min="7177" max="7177" width="7.5703125" style="52" customWidth="1"/>
    <col min="7178" max="7178" width="7.28515625" style="52" customWidth="1"/>
    <col min="7179" max="7179" width="7.140625" style="52" customWidth="1"/>
    <col min="7180" max="7180" width="7.5703125" style="52" customWidth="1"/>
    <col min="7181" max="7182" width="7.42578125" style="52" customWidth="1"/>
    <col min="7183" max="7183" width="7.140625" style="52" customWidth="1"/>
    <col min="7184" max="7426" width="9.140625" style="52"/>
    <col min="7427" max="7427" width="14.7109375" style="52" customWidth="1"/>
    <col min="7428" max="7428" width="11.7109375" style="52" customWidth="1"/>
    <col min="7429" max="7429" width="13.140625" style="52" customWidth="1"/>
    <col min="7430" max="7430" width="10.85546875" style="52" customWidth="1"/>
    <col min="7431" max="7431" width="12.140625" style="52" customWidth="1"/>
    <col min="7432" max="7432" width="11" style="52" customWidth="1"/>
    <col min="7433" max="7433" width="7.5703125" style="52" customWidth="1"/>
    <col min="7434" max="7434" width="7.28515625" style="52" customWidth="1"/>
    <col min="7435" max="7435" width="7.140625" style="52" customWidth="1"/>
    <col min="7436" max="7436" width="7.5703125" style="52" customWidth="1"/>
    <col min="7437" max="7438" width="7.42578125" style="52" customWidth="1"/>
    <col min="7439" max="7439" width="7.140625" style="52" customWidth="1"/>
    <col min="7440" max="7682" width="9.140625" style="52"/>
    <col min="7683" max="7683" width="14.7109375" style="52" customWidth="1"/>
    <col min="7684" max="7684" width="11.7109375" style="52" customWidth="1"/>
    <col min="7685" max="7685" width="13.140625" style="52" customWidth="1"/>
    <col min="7686" max="7686" width="10.85546875" style="52" customWidth="1"/>
    <col min="7687" max="7687" width="12.140625" style="52" customWidth="1"/>
    <col min="7688" max="7688" width="11" style="52" customWidth="1"/>
    <col min="7689" max="7689" width="7.5703125" style="52" customWidth="1"/>
    <col min="7690" max="7690" width="7.28515625" style="52" customWidth="1"/>
    <col min="7691" max="7691" width="7.140625" style="52" customWidth="1"/>
    <col min="7692" max="7692" width="7.5703125" style="52" customWidth="1"/>
    <col min="7693" max="7694" width="7.42578125" style="52" customWidth="1"/>
    <col min="7695" max="7695" width="7.140625" style="52" customWidth="1"/>
    <col min="7696" max="7938" width="9.140625" style="52"/>
    <col min="7939" max="7939" width="14.7109375" style="52" customWidth="1"/>
    <col min="7940" max="7940" width="11.7109375" style="52" customWidth="1"/>
    <col min="7941" max="7941" width="13.140625" style="52" customWidth="1"/>
    <col min="7942" max="7942" width="10.85546875" style="52" customWidth="1"/>
    <col min="7943" max="7943" width="12.140625" style="52" customWidth="1"/>
    <col min="7944" max="7944" width="11" style="52" customWidth="1"/>
    <col min="7945" max="7945" width="7.5703125" style="52" customWidth="1"/>
    <col min="7946" max="7946" width="7.28515625" style="52" customWidth="1"/>
    <col min="7947" max="7947" width="7.140625" style="52" customWidth="1"/>
    <col min="7948" max="7948" width="7.5703125" style="52" customWidth="1"/>
    <col min="7949" max="7950" width="7.42578125" style="52" customWidth="1"/>
    <col min="7951" max="7951" width="7.140625" style="52" customWidth="1"/>
    <col min="7952" max="8194" width="9.140625" style="52"/>
    <col min="8195" max="8195" width="14.7109375" style="52" customWidth="1"/>
    <col min="8196" max="8196" width="11.7109375" style="52" customWidth="1"/>
    <col min="8197" max="8197" width="13.140625" style="52" customWidth="1"/>
    <col min="8198" max="8198" width="10.85546875" style="52" customWidth="1"/>
    <col min="8199" max="8199" width="12.140625" style="52" customWidth="1"/>
    <col min="8200" max="8200" width="11" style="52" customWidth="1"/>
    <col min="8201" max="8201" width="7.5703125" style="52" customWidth="1"/>
    <col min="8202" max="8202" width="7.28515625" style="52" customWidth="1"/>
    <col min="8203" max="8203" width="7.140625" style="52" customWidth="1"/>
    <col min="8204" max="8204" width="7.5703125" style="52" customWidth="1"/>
    <col min="8205" max="8206" width="7.42578125" style="52" customWidth="1"/>
    <col min="8207" max="8207" width="7.140625" style="52" customWidth="1"/>
    <col min="8208" max="8450" width="9.140625" style="52"/>
    <col min="8451" max="8451" width="14.7109375" style="52" customWidth="1"/>
    <col min="8452" max="8452" width="11.7109375" style="52" customWidth="1"/>
    <col min="8453" max="8453" width="13.140625" style="52" customWidth="1"/>
    <col min="8454" max="8454" width="10.85546875" style="52" customWidth="1"/>
    <col min="8455" max="8455" width="12.140625" style="52" customWidth="1"/>
    <col min="8456" max="8456" width="11" style="52" customWidth="1"/>
    <col min="8457" max="8457" width="7.5703125" style="52" customWidth="1"/>
    <col min="8458" max="8458" width="7.28515625" style="52" customWidth="1"/>
    <col min="8459" max="8459" width="7.140625" style="52" customWidth="1"/>
    <col min="8460" max="8460" width="7.5703125" style="52" customWidth="1"/>
    <col min="8461" max="8462" width="7.42578125" style="52" customWidth="1"/>
    <col min="8463" max="8463" width="7.140625" style="52" customWidth="1"/>
    <col min="8464" max="8706" width="9.140625" style="52"/>
    <col min="8707" max="8707" width="14.7109375" style="52" customWidth="1"/>
    <col min="8708" max="8708" width="11.7109375" style="52" customWidth="1"/>
    <col min="8709" max="8709" width="13.140625" style="52" customWidth="1"/>
    <col min="8710" max="8710" width="10.85546875" style="52" customWidth="1"/>
    <col min="8711" max="8711" width="12.140625" style="52" customWidth="1"/>
    <col min="8712" max="8712" width="11" style="52" customWidth="1"/>
    <col min="8713" max="8713" width="7.5703125" style="52" customWidth="1"/>
    <col min="8714" max="8714" width="7.28515625" style="52" customWidth="1"/>
    <col min="8715" max="8715" width="7.140625" style="52" customWidth="1"/>
    <col min="8716" max="8716" width="7.5703125" style="52" customWidth="1"/>
    <col min="8717" max="8718" width="7.42578125" style="52" customWidth="1"/>
    <col min="8719" max="8719" width="7.140625" style="52" customWidth="1"/>
    <col min="8720" max="8962" width="9.140625" style="52"/>
    <col min="8963" max="8963" width="14.7109375" style="52" customWidth="1"/>
    <col min="8964" max="8964" width="11.7109375" style="52" customWidth="1"/>
    <col min="8965" max="8965" width="13.140625" style="52" customWidth="1"/>
    <col min="8966" max="8966" width="10.85546875" style="52" customWidth="1"/>
    <col min="8967" max="8967" width="12.140625" style="52" customWidth="1"/>
    <col min="8968" max="8968" width="11" style="52" customWidth="1"/>
    <col min="8969" max="8969" width="7.5703125" style="52" customWidth="1"/>
    <col min="8970" max="8970" width="7.28515625" style="52" customWidth="1"/>
    <col min="8971" max="8971" width="7.140625" style="52" customWidth="1"/>
    <col min="8972" max="8972" width="7.5703125" style="52" customWidth="1"/>
    <col min="8973" max="8974" width="7.42578125" style="52" customWidth="1"/>
    <col min="8975" max="8975" width="7.140625" style="52" customWidth="1"/>
    <col min="8976" max="9218" width="9.140625" style="52"/>
    <col min="9219" max="9219" width="14.7109375" style="52" customWidth="1"/>
    <col min="9220" max="9220" width="11.7109375" style="52" customWidth="1"/>
    <col min="9221" max="9221" width="13.140625" style="52" customWidth="1"/>
    <col min="9222" max="9222" width="10.85546875" style="52" customWidth="1"/>
    <col min="9223" max="9223" width="12.140625" style="52" customWidth="1"/>
    <col min="9224" max="9224" width="11" style="52" customWidth="1"/>
    <col min="9225" max="9225" width="7.5703125" style="52" customWidth="1"/>
    <col min="9226" max="9226" width="7.28515625" style="52" customWidth="1"/>
    <col min="9227" max="9227" width="7.140625" style="52" customWidth="1"/>
    <col min="9228" max="9228" width="7.5703125" style="52" customWidth="1"/>
    <col min="9229" max="9230" width="7.42578125" style="52" customWidth="1"/>
    <col min="9231" max="9231" width="7.140625" style="52" customWidth="1"/>
    <col min="9232" max="9474" width="9.140625" style="52"/>
    <col min="9475" max="9475" width="14.7109375" style="52" customWidth="1"/>
    <col min="9476" max="9476" width="11.7109375" style="52" customWidth="1"/>
    <col min="9477" max="9477" width="13.140625" style="52" customWidth="1"/>
    <col min="9478" max="9478" width="10.85546875" style="52" customWidth="1"/>
    <col min="9479" max="9479" width="12.140625" style="52" customWidth="1"/>
    <col min="9480" max="9480" width="11" style="52" customWidth="1"/>
    <col min="9481" max="9481" width="7.5703125" style="52" customWidth="1"/>
    <col min="9482" max="9482" width="7.28515625" style="52" customWidth="1"/>
    <col min="9483" max="9483" width="7.140625" style="52" customWidth="1"/>
    <col min="9484" max="9484" width="7.5703125" style="52" customWidth="1"/>
    <col min="9485" max="9486" width="7.42578125" style="52" customWidth="1"/>
    <col min="9487" max="9487" width="7.140625" style="52" customWidth="1"/>
    <col min="9488" max="9730" width="9.140625" style="52"/>
    <col min="9731" max="9731" width="14.7109375" style="52" customWidth="1"/>
    <col min="9732" max="9732" width="11.7109375" style="52" customWidth="1"/>
    <col min="9733" max="9733" width="13.140625" style="52" customWidth="1"/>
    <col min="9734" max="9734" width="10.85546875" style="52" customWidth="1"/>
    <col min="9735" max="9735" width="12.140625" style="52" customWidth="1"/>
    <col min="9736" max="9736" width="11" style="52" customWidth="1"/>
    <col min="9737" max="9737" width="7.5703125" style="52" customWidth="1"/>
    <col min="9738" max="9738" width="7.28515625" style="52" customWidth="1"/>
    <col min="9739" max="9739" width="7.140625" style="52" customWidth="1"/>
    <col min="9740" max="9740" width="7.5703125" style="52" customWidth="1"/>
    <col min="9741" max="9742" width="7.42578125" style="52" customWidth="1"/>
    <col min="9743" max="9743" width="7.140625" style="52" customWidth="1"/>
    <col min="9744" max="9986" width="9.140625" style="52"/>
    <col min="9987" max="9987" width="14.7109375" style="52" customWidth="1"/>
    <col min="9988" max="9988" width="11.7109375" style="52" customWidth="1"/>
    <col min="9989" max="9989" width="13.140625" style="52" customWidth="1"/>
    <col min="9990" max="9990" width="10.85546875" style="52" customWidth="1"/>
    <col min="9991" max="9991" width="12.140625" style="52" customWidth="1"/>
    <col min="9992" max="9992" width="11" style="52" customWidth="1"/>
    <col min="9993" max="9993" width="7.5703125" style="52" customWidth="1"/>
    <col min="9994" max="9994" width="7.28515625" style="52" customWidth="1"/>
    <col min="9995" max="9995" width="7.140625" style="52" customWidth="1"/>
    <col min="9996" max="9996" width="7.5703125" style="52" customWidth="1"/>
    <col min="9997" max="9998" width="7.42578125" style="52" customWidth="1"/>
    <col min="9999" max="9999" width="7.140625" style="52" customWidth="1"/>
    <col min="10000" max="10242" width="9.140625" style="52"/>
    <col min="10243" max="10243" width="14.7109375" style="52" customWidth="1"/>
    <col min="10244" max="10244" width="11.7109375" style="52" customWidth="1"/>
    <col min="10245" max="10245" width="13.140625" style="52" customWidth="1"/>
    <col min="10246" max="10246" width="10.85546875" style="52" customWidth="1"/>
    <col min="10247" max="10247" width="12.140625" style="52" customWidth="1"/>
    <col min="10248" max="10248" width="11" style="52" customWidth="1"/>
    <col min="10249" max="10249" width="7.5703125" style="52" customWidth="1"/>
    <col min="10250" max="10250" width="7.28515625" style="52" customWidth="1"/>
    <col min="10251" max="10251" width="7.140625" style="52" customWidth="1"/>
    <col min="10252" max="10252" width="7.5703125" style="52" customWidth="1"/>
    <col min="10253" max="10254" width="7.42578125" style="52" customWidth="1"/>
    <col min="10255" max="10255" width="7.140625" style="52" customWidth="1"/>
    <col min="10256" max="10498" width="9.140625" style="52"/>
    <col min="10499" max="10499" width="14.7109375" style="52" customWidth="1"/>
    <col min="10500" max="10500" width="11.7109375" style="52" customWidth="1"/>
    <col min="10501" max="10501" width="13.140625" style="52" customWidth="1"/>
    <col min="10502" max="10502" width="10.85546875" style="52" customWidth="1"/>
    <col min="10503" max="10503" width="12.140625" style="52" customWidth="1"/>
    <col min="10504" max="10504" width="11" style="52" customWidth="1"/>
    <col min="10505" max="10505" width="7.5703125" style="52" customWidth="1"/>
    <col min="10506" max="10506" width="7.28515625" style="52" customWidth="1"/>
    <col min="10507" max="10507" width="7.140625" style="52" customWidth="1"/>
    <col min="10508" max="10508" width="7.5703125" style="52" customWidth="1"/>
    <col min="10509" max="10510" width="7.42578125" style="52" customWidth="1"/>
    <col min="10511" max="10511" width="7.140625" style="52" customWidth="1"/>
    <col min="10512" max="10754" width="9.140625" style="52"/>
    <col min="10755" max="10755" width="14.7109375" style="52" customWidth="1"/>
    <col min="10756" max="10756" width="11.7109375" style="52" customWidth="1"/>
    <col min="10757" max="10757" width="13.140625" style="52" customWidth="1"/>
    <col min="10758" max="10758" width="10.85546875" style="52" customWidth="1"/>
    <col min="10759" max="10759" width="12.140625" style="52" customWidth="1"/>
    <col min="10760" max="10760" width="11" style="52" customWidth="1"/>
    <col min="10761" max="10761" width="7.5703125" style="52" customWidth="1"/>
    <col min="10762" max="10762" width="7.28515625" style="52" customWidth="1"/>
    <col min="10763" max="10763" width="7.140625" style="52" customWidth="1"/>
    <col min="10764" max="10764" width="7.5703125" style="52" customWidth="1"/>
    <col min="10765" max="10766" width="7.42578125" style="52" customWidth="1"/>
    <col min="10767" max="10767" width="7.140625" style="52" customWidth="1"/>
    <col min="10768" max="11010" width="9.140625" style="52"/>
    <col min="11011" max="11011" width="14.7109375" style="52" customWidth="1"/>
    <col min="11012" max="11012" width="11.7109375" style="52" customWidth="1"/>
    <col min="11013" max="11013" width="13.140625" style="52" customWidth="1"/>
    <col min="11014" max="11014" width="10.85546875" style="52" customWidth="1"/>
    <col min="11015" max="11015" width="12.140625" style="52" customWidth="1"/>
    <col min="11016" max="11016" width="11" style="52" customWidth="1"/>
    <col min="11017" max="11017" width="7.5703125" style="52" customWidth="1"/>
    <col min="11018" max="11018" width="7.28515625" style="52" customWidth="1"/>
    <col min="11019" max="11019" width="7.140625" style="52" customWidth="1"/>
    <col min="11020" max="11020" width="7.5703125" style="52" customWidth="1"/>
    <col min="11021" max="11022" width="7.42578125" style="52" customWidth="1"/>
    <col min="11023" max="11023" width="7.140625" style="52" customWidth="1"/>
    <col min="11024" max="11266" width="9.140625" style="52"/>
    <col min="11267" max="11267" width="14.7109375" style="52" customWidth="1"/>
    <col min="11268" max="11268" width="11.7109375" style="52" customWidth="1"/>
    <col min="11269" max="11269" width="13.140625" style="52" customWidth="1"/>
    <col min="11270" max="11270" width="10.85546875" style="52" customWidth="1"/>
    <col min="11271" max="11271" width="12.140625" style="52" customWidth="1"/>
    <col min="11272" max="11272" width="11" style="52" customWidth="1"/>
    <col min="11273" max="11273" width="7.5703125" style="52" customWidth="1"/>
    <col min="11274" max="11274" width="7.28515625" style="52" customWidth="1"/>
    <col min="11275" max="11275" width="7.140625" style="52" customWidth="1"/>
    <col min="11276" max="11276" width="7.5703125" style="52" customWidth="1"/>
    <col min="11277" max="11278" width="7.42578125" style="52" customWidth="1"/>
    <col min="11279" max="11279" width="7.140625" style="52" customWidth="1"/>
    <col min="11280" max="11522" width="9.140625" style="52"/>
    <col min="11523" max="11523" width="14.7109375" style="52" customWidth="1"/>
    <col min="11524" max="11524" width="11.7109375" style="52" customWidth="1"/>
    <col min="11525" max="11525" width="13.140625" style="52" customWidth="1"/>
    <col min="11526" max="11526" width="10.85546875" style="52" customWidth="1"/>
    <col min="11527" max="11527" width="12.140625" style="52" customWidth="1"/>
    <col min="11528" max="11528" width="11" style="52" customWidth="1"/>
    <col min="11529" max="11529" width="7.5703125" style="52" customWidth="1"/>
    <col min="11530" max="11530" width="7.28515625" style="52" customWidth="1"/>
    <col min="11531" max="11531" width="7.140625" style="52" customWidth="1"/>
    <col min="11532" max="11532" width="7.5703125" style="52" customWidth="1"/>
    <col min="11533" max="11534" width="7.42578125" style="52" customWidth="1"/>
    <col min="11535" max="11535" width="7.140625" style="52" customWidth="1"/>
    <col min="11536" max="11778" width="9.140625" style="52"/>
    <col min="11779" max="11779" width="14.7109375" style="52" customWidth="1"/>
    <col min="11780" max="11780" width="11.7109375" style="52" customWidth="1"/>
    <col min="11781" max="11781" width="13.140625" style="52" customWidth="1"/>
    <col min="11782" max="11782" width="10.85546875" style="52" customWidth="1"/>
    <col min="11783" max="11783" width="12.140625" style="52" customWidth="1"/>
    <col min="11784" max="11784" width="11" style="52" customWidth="1"/>
    <col min="11785" max="11785" width="7.5703125" style="52" customWidth="1"/>
    <col min="11786" max="11786" width="7.28515625" style="52" customWidth="1"/>
    <col min="11787" max="11787" width="7.140625" style="52" customWidth="1"/>
    <col min="11788" max="11788" width="7.5703125" style="52" customWidth="1"/>
    <col min="11789" max="11790" width="7.42578125" style="52" customWidth="1"/>
    <col min="11791" max="11791" width="7.140625" style="52" customWidth="1"/>
    <col min="11792" max="12034" width="9.140625" style="52"/>
    <col min="12035" max="12035" width="14.7109375" style="52" customWidth="1"/>
    <col min="12036" max="12036" width="11.7109375" style="52" customWidth="1"/>
    <col min="12037" max="12037" width="13.140625" style="52" customWidth="1"/>
    <col min="12038" max="12038" width="10.85546875" style="52" customWidth="1"/>
    <col min="12039" max="12039" width="12.140625" style="52" customWidth="1"/>
    <col min="12040" max="12040" width="11" style="52" customWidth="1"/>
    <col min="12041" max="12041" width="7.5703125" style="52" customWidth="1"/>
    <col min="12042" max="12042" width="7.28515625" style="52" customWidth="1"/>
    <col min="12043" max="12043" width="7.140625" style="52" customWidth="1"/>
    <col min="12044" max="12044" width="7.5703125" style="52" customWidth="1"/>
    <col min="12045" max="12046" width="7.42578125" style="52" customWidth="1"/>
    <col min="12047" max="12047" width="7.140625" style="52" customWidth="1"/>
    <col min="12048" max="12290" width="9.140625" style="52"/>
    <col min="12291" max="12291" width="14.7109375" style="52" customWidth="1"/>
    <col min="12292" max="12292" width="11.7109375" style="52" customWidth="1"/>
    <col min="12293" max="12293" width="13.140625" style="52" customWidth="1"/>
    <col min="12294" max="12294" width="10.85546875" style="52" customWidth="1"/>
    <col min="12295" max="12295" width="12.140625" style="52" customWidth="1"/>
    <col min="12296" max="12296" width="11" style="52" customWidth="1"/>
    <col min="12297" max="12297" width="7.5703125" style="52" customWidth="1"/>
    <col min="12298" max="12298" width="7.28515625" style="52" customWidth="1"/>
    <col min="12299" max="12299" width="7.140625" style="52" customWidth="1"/>
    <col min="12300" max="12300" width="7.5703125" style="52" customWidth="1"/>
    <col min="12301" max="12302" width="7.42578125" style="52" customWidth="1"/>
    <col min="12303" max="12303" width="7.140625" style="52" customWidth="1"/>
    <col min="12304" max="12546" width="9.140625" style="52"/>
    <col min="12547" max="12547" width="14.7109375" style="52" customWidth="1"/>
    <col min="12548" max="12548" width="11.7109375" style="52" customWidth="1"/>
    <col min="12549" max="12549" width="13.140625" style="52" customWidth="1"/>
    <col min="12550" max="12550" width="10.85546875" style="52" customWidth="1"/>
    <col min="12551" max="12551" width="12.140625" style="52" customWidth="1"/>
    <col min="12552" max="12552" width="11" style="52" customWidth="1"/>
    <col min="12553" max="12553" width="7.5703125" style="52" customWidth="1"/>
    <col min="12554" max="12554" width="7.28515625" style="52" customWidth="1"/>
    <col min="12555" max="12555" width="7.140625" style="52" customWidth="1"/>
    <col min="12556" max="12556" width="7.5703125" style="52" customWidth="1"/>
    <col min="12557" max="12558" width="7.42578125" style="52" customWidth="1"/>
    <col min="12559" max="12559" width="7.140625" style="52" customWidth="1"/>
    <col min="12560" max="12802" width="9.140625" style="52"/>
    <col min="12803" max="12803" width="14.7109375" style="52" customWidth="1"/>
    <col min="12804" max="12804" width="11.7109375" style="52" customWidth="1"/>
    <col min="12805" max="12805" width="13.140625" style="52" customWidth="1"/>
    <col min="12806" max="12806" width="10.85546875" style="52" customWidth="1"/>
    <col min="12807" max="12807" width="12.140625" style="52" customWidth="1"/>
    <col min="12808" max="12808" width="11" style="52" customWidth="1"/>
    <col min="12809" max="12809" width="7.5703125" style="52" customWidth="1"/>
    <col min="12810" max="12810" width="7.28515625" style="52" customWidth="1"/>
    <col min="12811" max="12811" width="7.140625" style="52" customWidth="1"/>
    <col min="12812" max="12812" width="7.5703125" style="52" customWidth="1"/>
    <col min="12813" max="12814" width="7.42578125" style="52" customWidth="1"/>
    <col min="12815" max="12815" width="7.140625" style="52" customWidth="1"/>
    <col min="12816" max="13058" width="9.140625" style="52"/>
    <col min="13059" max="13059" width="14.7109375" style="52" customWidth="1"/>
    <col min="13060" max="13060" width="11.7109375" style="52" customWidth="1"/>
    <col min="13061" max="13061" width="13.140625" style="52" customWidth="1"/>
    <col min="13062" max="13062" width="10.85546875" style="52" customWidth="1"/>
    <col min="13063" max="13063" width="12.140625" style="52" customWidth="1"/>
    <col min="13064" max="13064" width="11" style="52" customWidth="1"/>
    <col min="13065" max="13065" width="7.5703125" style="52" customWidth="1"/>
    <col min="13066" max="13066" width="7.28515625" style="52" customWidth="1"/>
    <col min="13067" max="13067" width="7.140625" style="52" customWidth="1"/>
    <col min="13068" max="13068" width="7.5703125" style="52" customWidth="1"/>
    <col min="13069" max="13070" width="7.42578125" style="52" customWidth="1"/>
    <col min="13071" max="13071" width="7.140625" style="52" customWidth="1"/>
    <col min="13072" max="13314" width="9.140625" style="52"/>
    <col min="13315" max="13315" width="14.7109375" style="52" customWidth="1"/>
    <col min="13316" max="13316" width="11.7109375" style="52" customWidth="1"/>
    <col min="13317" max="13317" width="13.140625" style="52" customWidth="1"/>
    <col min="13318" max="13318" width="10.85546875" style="52" customWidth="1"/>
    <col min="13319" max="13319" width="12.140625" style="52" customWidth="1"/>
    <col min="13320" max="13320" width="11" style="52" customWidth="1"/>
    <col min="13321" max="13321" width="7.5703125" style="52" customWidth="1"/>
    <col min="13322" max="13322" width="7.28515625" style="52" customWidth="1"/>
    <col min="13323" max="13323" width="7.140625" style="52" customWidth="1"/>
    <col min="13324" max="13324" width="7.5703125" style="52" customWidth="1"/>
    <col min="13325" max="13326" width="7.42578125" style="52" customWidth="1"/>
    <col min="13327" max="13327" width="7.140625" style="52" customWidth="1"/>
    <col min="13328" max="13570" width="9.140625" style="52"/>
    <col min="13571" max="13571" width="14.7109375" style="52" customWidth="1"/>
    <col min="13572" max="13572" width="11.7109375" style="52" customWidth="1"/>
    <col min="13573" max="13573" width="13.140625" style="52" customWidth="1"/>
    <col min="13574" max="13574" width="10.85546875" style="52" customWidth="1"/>
    <col min="13575" max="13575" width="12.140625" style="52" customWidth="1"/>
    <col min="13576" max="13576" width="11" style="52" customWidth="1"/>
    <col min="13577" max="13577" width="7.5703125" style="52" customWidth="1"/>
    <col min="13578" max="13578" width="7.28515625" style="52" customWidth="1"/>
    <col min="13579" max="13579" width="7.140625" style="52" customWidth="1"/>
    <col min="13580" max="13580" width="7.5703125" style="52" customWidth="1"/>
    <col min="13581" max="13582" width="7.42578125" style="52" customWidth="1"/>
    <col min="13583" max="13583" width="7.140625" style="52" customWidth="1"/>
    <col min="13584" max="13826" width="9.140625" style="52"/>
    <col min="13827" max="13827" width="14.7109375" style="52" customWidth="1"/>
    <col min="13828" max="13828" width="11.7109375" style="52" customWidth="1"/>
    <col min="13829" max="13829" width="13.140625" style="52" customWidth="1"/>
    <col min="13830" max="13830" width="10.85546875" style="52" customWidth="1"/>
    <col min="13831" max="13831" width="12.140625" style="52" customWidth="1"/>
    <col min="13832" max="13832" width="11" style="52" customWidth="1"/>
    <col min="13833" max="13833" width="7.5703125" style="52" customWidth="1"/>
    <col min="13834" max="13834" width="7.28515625" style="52" customWidth="1"/>
    <col min="13835" max="13835" width="7.140625" style="52" customWidth="1"/>
    <col min="13836" max="13836" width="7.5703125" style="52" customWidth="1"/>
    <col min="13837" max="13838" width="7.42578125" style="52" customWidth="1"/>
    <col min="13839" max="13839" width="7.140625" style="52" customWidth="1"/>
    <col min="13840" max="14082" width="9.140625" style="52"/>
    <col min="14083" max="14083" width="14.7109375" style="52" customWidth="1"/>
    <col min="14084" max="14084" width="11.7109375" style="52" customWidth="1"/>
    <col min="14085" max="14085" width="13.140625" style="52" customWidth="1"/>
    <col min="14086" max="14086" width="10.85546875" style="52" customWidth="1"/>
    <col min="14087" max="14087" width="12.140625" style="52" customWidth="1"/>
    <col min="14088" max="14088" width="11" style="52" customWidth="1"/>
    <col min="14089" max="14089" width="7.5703125" style="52" customWidth="1"/>
    <col min="14090" max="14090" width="7.28515625" style="52" customWidth="1"/>
    <col min="14091" max="14091" width="7.140625" style="52" customWidth="1"/>
    <col min="14092" max="14092" width="7.5703125" style="52" customWidth="1"/>
    <col min="14093" max="14094" width="7.42578125" style="52" customWidth="1"/>
    <col min="14095" max="14095" width="7.140625" style="52" customWidth="1"/>
    <col min="14096" max="14338" width="9.140625" style="52"/>
    <col min="14339" max="14339" width="14.7109375" style="52" customWidth="1"/>
    <col min="14340" max="14340" width="11.7109375" style="52" customWidth="1"/>
    <col min="14341" max="14341" width="13.140625" style="52" customWidth="1"/>
    <col min="14342" max="14342" width="10.85546875" style="52" customWidth="1"/>
    <col min="14343" max="14343" width="12.140625" style="52" customWidth="1"/>
    <col min="14344" max="14344" width="11" style="52" customWidth="1"/>
    <col min="14345" max="14345" width="7.5703125" style="52" customWidth="1"/>
    <col min="14346" max="14346" width="7.28515625" style="52" customWidth="1"/>
    <col min="14347" max="14347" width="7.140625" style="52" customWidth="1"/>
    <col min="14348" max="14348" width="7.5703125" style="52" customWidth="1"/>
    <col min="14349" max="14350" width="7.42578125" style="52" customWidth="1"/>
    <col min="14351" max="14351" width="7.140625" style="52" customWidth="1"/>
    <col min="14352" max="14594" width="9.140625" style="52"/>
    <col min="14595" max="14595" width="14.7109375" style="52" customWidth="1"/>
    <col min="14596" max="14596" width="11.7109375" style="52" customWidth="1"/>
    <col min="14597" max="14597" width="13.140625" style="52" customWidth="1"/>
    <col min="14598" max="14598" width="10.85546875" style="52" customWidth="1"/>
    <col min="14599" max="14599" width="12.140625" style="52" customWidth="1"/>
    <col min="14600" max="14600" width="11" style="52" customWidth="1"/>
    <col min="14601" max="14601" width="7.5703125" style="52" customWidth="1"/>
    <col min="14602" max="14602" width="7.28515625" style="52" customWidth="1"/>
    <col min="14603" max="14603" width="7.140625" style="52" customWidth="1"/>
    <col min="14604" max="14604" width="7.5703125" style="52" customWidth="1"/>
    <col min="14605" max="14606" width="7.42578125" style="52" customWidth="1"/>
    <col min="14607" max="14607" width="7.140625" style="52" customWidth="1"/>
    <col min="14608" max="14850" width="9.140625" style="52"/>
    <col min="14851" max="14851" width="14.7109375" style="52" customWidth="1"/>
    <col min="14852" max="14852" width="11.7109375" style="52" customWidth="1"/>
    <col min="14853" max="14853" width="13.140625" style="52" customWidth="1"/>
    <col min="14854" max="14854" width="10.85546875" style="52" customWidth="1"/>
    <col min="14855" max="14855" width="12.140625" style="52" customWidth="1"/>
    <col min="14856" max="14856" width="11" style="52" customWidth="1"/>
    <col min="14857" max="14857" width="7.5703125" style="52" customWidth="1"/>
    <col min="14858" max="14858" width="7.28515625" style="52" customWidth="1"/>
    <col min="14859" max="14859" width="7.140625" style="52" customWidth="1"/>
    <col min="14860" max="14860" width="7.5703125" style="52" customWidth="1"/>
    <col min="14861" max="14862" width="7.42578125" style="52" customWidth="1"/>
    <col min="14863" max="14863" width="7.140625" style="52" customWidth="1"/>
    <col min="14864" max="15106" width="9.140625" style="52"/>
    <col min="15107" max="15107" width="14.7109375" style="52" customWidth="1"/>
    <col min="15108" max="15108" width="11.7109375" style="52" customWidth="1"/>
    <col min="15109" max="15109" width="13.140625" style="52" customWidth="1"/>
    <col min="15110" max="15110" width="10.85546875" style="52" customWidth="1"/>
    <col min="15111" max="15111" width="12.140625" style="52" customWidth="1"/>
    <col min="15112" max="15112" width="11" style="52" customWidth="1"/>
    <col min="15113" max="15113" width="7.5703125" style="52" customWidth="1"/>
    <col min="15114" max="15114" width="7.28515625" style="52" customWidth="1"/>
    <col min="15115" max="15115" width="7.140625" style="52" customWidth="1"/>
    <col min="15116" max="15116" width="7.5703125" style="52" customWidth="1"/>
    <col min="15117" max="15118" width="7.42578125" style="52" customWidth="1"/>
    <col min="15119" max="15119" width="7.140625" style="52" customWidth="1"/>
    <col min="15120" max="15362" width="9.140625" style="52"/>
    <col min="15363" max="15363" width="14.7109375" style="52" customWidth="1"/>
    <col min="15364" max="15364" width="11.7109375" style="52" customWidth="1"/>
    <col min="15365" max="15365" width="13.140625" style="52" customWidth="1"/>
    <col min="15366" max="15366" width="10.85546875" style="52" customWidth="1"/>
    <col min="15367" max="15367" width="12.140625" style="52" customWidth="1"/>
    <col min="15368" max="15368" width="11" style="52" customWidth="1"/>
    <col min="15369" max="15369" width="7.5703125" style="52" customWidth="1"/>
    <col min="15370" max="15370" width="7.28515625" style="52" customWidth="1"/>
    <col min="15371" max="15371" width="7.140625" style="52" customWidth="1"/>
    <col min="15372" max="15372" width="7.5703125" style="52" customWidth="1"/>
    <col min="15373" max="15374" width="7.42578125" style="52" customWidth="1"/>
    <col min="15375" max="15375" width="7.140625" style="52" customWidth="1"/>
    <col min="15376" max="15618" width="9.140625" style="52"/>
    <col min="15619" max="15619" width="14.7109375" style="52" customWidth="1"/>
    <col min="15620" max="15620" width="11.7109375" style="52" customWidth="1"/>
    <col min="15621" max="15621" width="13.140625" style="52" customWidth="1"/>
    <col min="15622" max="15622" width="10.85546875" style="52" customWidth="1"/>
    <col min="15623" max="15623" width="12.140625" style="52" customWidth="1"/>
    <col min="15624" max="15624" width="11" style="52" customWidth="1"/>
    <col min="15625" max="15625" width="7.5703125" style="52" customWidth="1"/>
    <col min="15626" max="15626" width="7.28515625" style="52" customWidth="1"/>
    <col min="15627" max="15627" width="7.140625" style="52" customWidth="1"/>
    <col min="15628" max="15628" width="7.5703125" style="52" customWidth="1"/>
    <col min="15629" max="15630" width="7.42578125" style="52" customWidth="1"/>
    <col min="15631" max="15631" width="7.140625" style="52" customWidth="1"/>
    <col min="15632" max="15874" width="9.140625" style="52"/>
    <col min="15875" max="15875" width="14.7109375" style="52" customWidth="1"/>
    <col min="15876" max="15876" width="11.7109375" style="52" customWidth="1"/>
    <col min="15877" max="15877" width="13.140625" style="52" customWidth="1"/>
    <col min="15878" max="15878" width="10.85546875" style="52" customWidth="1"/>
    <col min="15879" max="15879" width="12.140625" style="52" customWidth="1"/>
    <col min="15880" max="15880" width="11" style="52" customWidth="1"/>
    <col min="15881" max="15881" width="7.5703125" style="52" customWidth="1"/>
    <col min="15882" max="15882" width="7.28515625" style="52" customWidth="1"/>
    <col min="15883" max="15883" width="7.140625" style="52" customWidth="1"/>
    <col min="15884" max="15884" width="7.5703125" style="52" customWidth="1"/>
    <col min="15885" max="15886" width="7.42578125" style="52" customWidth="1"/>
    <col min="15887" max="15887" width="7.140625" style="52" customWidth="1"/>
    <col min="15888" max="16130" width="9.140625" style="52"/>
    <col min="16131" max="16131" width="14.7109375" style="52" customWidth="1"/>
    <col min="16132" max="16132" width="11.7109375" style="52" customWidth="1"/>
    <col min="16133" max="16133" width="13.140625" style="52" customWidth="1"/>
    <col min="16134" max="16134" width="10.85546875" style="52" customWidth="1"/>
    <col min="16135" max="16135" width="12.140625" style="52" customWidth="1"/>
    <col min="16136" max="16136" width="11" style="52" customWidth="1"/>
    <col min="16137" max="16137" width="7.5703125" style="52" customWidth="1"/>
    <col min="16138" max="16138" width="7.28515625" style="52" customWidth="1"/>
    <col min="16139" max="16139" width="7.140625" style="52" customWidth="1"/>
    <col min="16140" max="16140" width="7.5703125" style="52" customWidth="1"/>
    <col min="16141" max="16142" width="7.42578125" style="52" customWidth="1"/>
    <col min="16143" max="16143" width="7.140625" style="52" customWidth="1"/>
    <col min="16144" max="16384" width="9.140625" style="52"/>
  </cols>
  <sheetData>
    <row r="1" spans="1:15" s="51" customFormat="1" x14ac:dyDescent="0.25">
      <c r="A1" s="55" t="s">
        <v>257</v>
      </c>
    </row>
    <row r="2" spans="1:15" s="51" customFormat="1" x14ac:dyDescent="0.25">
      <c r="A2" s="74" t="s">
        <v>258</v>
      </c>
    </row>
    <row r="3" spans="1:15" s="51" customFormat="1" ht="15" x14ac:dyDescent="0.2">
      <c r="A3" s="53"/>
    </row>
    <row r="4" spans="1:15" s="51" customFormat="1" x14ac:dyDescent="0.25">
      <c r="A4" s="56" t="s">
        <v>259</v>
      </c>
    </row>
    <row r="5" spans="1:15" s="51" customFormat="1" x14ac:dyDescent="0.25">
      <c r="A5" s="56" t="s">
        <v>260</v>
      </c>
    </row>
    <row r="6" spans="1:15" s="51" customFormat="1" x14ac:dyDescent="0.25">
      <c r="A6" s="56" t="s">
        <v>261</v>
      </c>
    </row>
    <row r="7" spans="1:15" s="51" customFormat="1" ht="12.75" customHeight="1" x14ac:dyDescent="0.2">
      <c r="A7" s="384" t="s">
        <v>6</v>
      </c>
      <c r="B7" s="386" t="s">
        <v>262</v>
      </c>
      <c r="C7" s="387"/>
      <c r="D7" s="390" t="s">
        <v>263</v>
      </c>
      <c r="E7" s="391"/>
      <c r="F7" s="392"/>
      <c r="G7" s="393" t="s">
        <v>264</v>
      </c>
      <c r="H7" s="393"/>
      <c r="I7" s="393"/>
    </row>
    <row r="8" spans="1:15" s="51" customFormat="1" ht="32.25" customHeight="1" x14ac:dyDescent="0.2">
      <c r="A8" s="385"/>
      <c r="B8" s="388"/>
      <c r="C8" s="389"/>
      <c r="D8" s="82" t="s">
        <v>11</v>
      </c>
      <c r="E8" s="390" t="s">
        <v>265</v>
      </c>
      <c r="F8" s="392"/>
      <c r="G8" s="393"/>
      <c r="H8" s="393"/>
      <c r="I8" s="393"/>
    </row>
    <row r="9" spans="1:15" s="51" customFormat="1" ht="15" x14ac:dyDescent="0.2">
      <c r="A9" s="63">
        <f>'РПП, РГП'!C1-1</f>
        <v>-1</v>
      </c>
      <c r="B9" s="379"/>
      <c r="C9" s="380"/>
      <c r="D9" s="54"/>
      <c r="E9" s="381">
        <f>IFERROR(D9/B9*100,0)</f>
        <v>0</v>
      </c>
      <c r="F9" s="382"/>
      <c r="G9" s="383">
        <v>0</v>
      </c>
      <c r="H9" s="383"/>
      <c r="I9" s="383"/>
    </row>
    <row r="10" spans="1:15" s="51" customFormat="1" ht="15" x14ac:dyDescent="0.2">
      <c r="A10" s="75"/>
      <c r="B10" s="75"/>
      <c r="C10" s="75"/>
      <c r="D10" s="75"/>
      <c r="E10" s="76"/>
      <c r="F10" s="76"/>
      <c r="G10" s="75"/>
      <c r="H10" s="75"/>
      <c r="I10" s="75"/>
    </row>
    <row r="11" spans="1:15" s="51" customFormat="1" ht="12.75" customHeight="1" x14ac:dyDescent="0.25">
      <c r="A11" s="394" t="s">
        <v>266</v>
      </c>
      <c r="B11" s="394"/>
      <c r="C11" s="394"/>
      <c r="D11" s="394"/>
      <c r="E11" s="394"/>
      <c r="F11" s="394"/>
      <c r="G11" s="394"/>
      <c r="H11" s="394"/>
      <c r="I11" s="394"/>
    </row>
    <row r="12" spans="1:15" s="51" customFormat="1" x14ac:dyDescent="0.25">
      <c r="A12" s="77"/>
      <c r="B12" s="52"/>
      <c r="C12" s="52"/>
      <c r="D12" s="52"/>
      <c r="E12" s="52"/>
    </row>
    <row r="13" spans="1:15" s="51" customFormat="1" x14ac:dyDescent="0.25">
      <c r="A13" s="53" t="s">
        <v>267</v>
      </c>
      <c r="B13" s="52"/>
      <c r="C13" s="52"/>
      <c r="D13" s="52"/>
      <c r="E13" s="52"/>
    </row>
    <row r="14" spans="1:15" s="51" customFormat="1" ht="15" x14ac:dyDescent="0.2">
      <c r="A14" s="317" t="s">
        <v>268</v>
      </c>
      <c r="B14" s="317"/>
      <c r="C14" s="317"/>
      <c r="D14" s="317"/>
      <c r="E14" s="317" t="s">
        <v>269</v>
      </c>
      <c r="F14" s="334">
        <f>'РПП, РГП'!B9</f>
        <v>-5</v>
      </c>
      <c r="G14" s="334"/>
      <c r="H14" s="334">
        <f>'РПП, РГП'!B10</f>
        <v>-4</v>
      </c>
      <c r="I14" s="334"/>
      <c r="J14" s="334">
        <f>'РПП, РГП'!B11</f>
        <v>-3</v>
      </c>
      <c r="K14" s="334"/>
      <c r="L14" s="334">
        <f>'РПП, РГП'!B12</f>
        <v>-2</v>
      </c>
      <c r="M14" s="334"/>
      <c r="N14" s="334">
        <f>'РПП, РГП'!B13</f>
        <v>-1</v>
      </c>
      <c r="O14" s="334"/>
    </row>
    <row r="15" spans="1:15" s="51" customFormat="1" ht="15" x14ac:dyDescent="0.2">
      <c r="A15" s="317"/>
      <c r="B15" s="317"/>
      <c r="C15" s="317"/>
      <c r="D15" s="317"/>
      <c r="E15" s="317"/>
      <c r="F15" s="63" t="s">
        <v>175</v>
      </c>
      <c r="G15" s="63" t="s">
        <v>176</v>
      </c>
      <c r="H15" s="63" t="s">
        <v>175</v>
      </c>
      <c r="I15" s="63" t="s">
        <v>176</v>
      </c>
      <c r="J15" s="63" t="s">
        <v>175</v>
      </c>
      <c r="K15" s="63" t="s">
        <v>176</v>
      </c>
      <c r="L15" s="63" t="s">
        <v>175</v>
      </c>
      <c r="M15" s="63" t="s">
        <v>176</v>
      </c>
      <c r="N15" s="63" t="s">
        <v>175</v>
      </c>
      <c r="O15" s="63" t="s">
        <v>176</v>
      </c>
    </row>
    <row r="16" spans="1:15" s="51" customFormat="1" x14ac:dyDescent="0.25">
      <c r="A16" s="398" t="s">
        <v>270</v>
      </c>
      <c r="B16" s="399"/>
      <c r="C16" s="399"/>
      <c r="D16" s="399"/>
      <c r="E16" s="123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 s="51" customFormat="1" ht="17.25" customHeight="1" x14ac:dyDescent="0.2">
      <c r="A17" s="400" t="s">
        <v>271</v>
      </c>
      <c r="B17" s="401"/>
      <c r="C17" s="401"/>
      <c r="D17" s="401"/>
      <c r="E17" s="123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 s="51" customFormat="1" ht="33.75" customHeight="1" x14ac:dyDescent="0.2">
      <c r="A18" s="400" t="s">
        <v>272</v>
      </c>
      <c r="B18" s="401"/>
      <c r="C18" s="401"/>
      <c r="D18" s="401"/>
      <c r="E18" s="123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15" s="51" customFormat="1" x14ac:dyDescent="0.25">
      <c r="A19" s="398" t="s">
        <v>273</v>
      </c>
      <c r="B19" s="399"/>
      <c r="C19" s="399"/>
      <c r="D19" s="399"/>
      <c r="E19" s="123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s="51" customFormat="1" x14ac:dyDescent="0.25">
      <c r="A20" s="398" t="s">
        <v>274</v>
      </c>
      <c r="B20" s="399"/>
      <c r="C20" s="399"/>
      <c r="D20" s="399"/>
      <c r="E20" s="123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s="51" customFormat="1" x14ac:dyDescent="0.25">
      <c r="A21" s="398" t="s">
        <v>275</v>
      </c>
      <c r="B21" s="399"/>
      <c r="C21" s="399"/>
      <c r="D21" s="399"/>
      <c r="E21" s="12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s="51" customFormat="1" x14ac:dyDescent="0.25">
      <c r="A22" s="398" t="s">
        <v>276</v>
      </c>
      <c r="B22" s="399"/>
      <c r="C22" s="399"/>
      <c r="D22" s="399"/>
      <c r="E22" s="123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s="51" customFormat="1" x14ac:dyDescent="0.25">
      <c r="A23" s="398" t="s">
        <v>277</v>
      </c>
      <c r="B23" s="399"/>
      <c r="C23" s="399"/>
      <c r="D23" s="399"/>
      <c r="E23" s="123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 s="51" customFormat="1" x14ac:dyDescent="0.25">
      <c r="A24" s="395" t="s">
        <v>278</v>
      </c>
      <c r="B24" s="396"/>
      <c r="C24" s="396"/>
      <c r="D24" s="397"/>
      <c r="E24" s="123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 s="51" customFormat="1" x14ac:dyDescent="0.25">
      <c r="A25" s="395" t="s">
        <v>279</v>
      </c>
      <c r="B25" s="396"/>
      <c r="C25" s="396"/>
      <c r="D25" s="397"/>
      <c r="E25" s="123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s="51" customFormat="1" x14ac:dyDescent="0.25">
      <c r="A26" s="395" t="s">
        <v>280</v>
      </c>
      <c r="B26" s="396"/>
      <c r="C26" s="396"/>
      <c r="D26" s="397"/>
      <c r="E26" s="123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5" s="51" customFormat="1" x14ac:dyDescent="0.2">
      <c r="A27" s="375"/>
      <c r="B27" s="407"/>
      <c r="C27" s="407"/>
      <c r="D27" s="376"/>
      <c r="E27" s="123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51" customFormat="1" x14ac:dyDescent="0.2">
      <c r="A28" s="375"/>
      <c r="B28" s="407"/>
      <c r="C28" s="407"/>
      <c r="D28" s="376"/>
      <c r="E28" s="123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51" customFormat="1" x14ac:dyDescent="0.2">
      <c r="A29" s="375"/>
      <c r="B29" s="407"/>
      <c r="C29" s="407"/>
      <c r="D29" s="376"/>
      <c r="E29" s="123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 s="51" customFormat="1" x14ac:dyDescent="0.2">
      <c r="A30" s="375"/>
      <c r="B30" s="407"/>
      <c r="C30" s="407"/>
      <c r="D30" s="376"/>
      <c r="E30" s="123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 s="51" customFormat="1" x14ac:dyDescent="0.2">
      <c r="A31" s="375"/>
      <c r="B31" s="407"/>
      <c r="C31" s="407"/>
      <c r="D31" s="376"/>
      <c r="E31" s="12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51" customFormat="1" x14ac:dyDescent="0.25">
      <c r="B32" s="52"/>
      <c r="C32" s="52"/>
      <c r="D32" s="52"/>
      <c r="E32" s="52"/>
    </row>
    <row r="33" spans="1:9" s="51" customFormat="1" x14ac:dyDescent="0.25">
      <c r="A33" s="78"/>
      <c r="B33" s="52"/>
      <c r="C33" s="52"/>
      <c r="D33" s="52"/>
      <c r="E33" s="52"/>
    </row>
    <row r="34" spans="1:9" s="51" customFormat="1" x14ac:dyDescent="0.25">
      <c r="A34" s="55" t="s">
        <v>281</v>
      </c>
    </row>
    <row r="35" spans="1:9" s="51" customFormat="1" ht="15" x14ac:dyDescent="0.2"/>
    <row r="36" spans="1:9" s="51" customFormat="1" ht="15" x14ac:dyDescent="0.2">
      <c r="A36" s="53" t="s">
        <v>282</v>
      </c>
    </row>
    <row r="37" spans="1:9" s="51" customFormat="1" ht="14.25" customHeight="1" x14ac:dyDescent="0.2">
      <c r="A37" s="334" t="s">
        <v>268</v>
      </c>
      <c r="B37" s="334"/>
      <c r="C37" s="334" t="s">
        <v>283</v>
      </c>
      <c r="D37" s="334"/>
      <c r="E37" s="334"/>
      <c r="F37" s="334"/>
      <c r="G37" s="334"/>
      <c r="H37" s="328" t="s">
        <v>284</v>
      </c>
      <c r="I37" s="330"/>
    </row>
    <row r="38" spans="1:9" s="51" customFormat="1" ht="17.25" customHeight="1" x14ac:dyDescent="0.2">
      <c r="A38" s="317"/>
      <c r="B38" s="317"/>
      <c r="C38" s="63">
        <f>F14</f>
        <v>-5</v>
      </c>
      <c r="D38" s="63">
        <f>H14</f>
        <v>-4</v>
      </c>
      <c r="E38" s="63">
        <f>J14</f>
        <v>-3</v>
      </c>
      <c r="F38" s="63">
        <f>L14</f>
        <v>-2</v>
      </c>
      <c r="G38" s="63">
        <f>N14</f>
        <v>-1</v>
      </c>
      <c r="H38" s="345"/>
      <c r="I38" s="346"/>
    </row>
    <row r="39" spans="1:9" s="51" customFormat="1" x14ac:dyDescent="0.2">
      <c r="A39" s="402"/>
      <c r="B39" s="402"/>
      <c r="C39" s="134"/>
      <c r="D39" s="134"/>
      <c r="E39" s="134"/>
      <c r="F39" s="134"/>
      <c r="G39" s="134"/>
      <c r="H39" s="403"/>
      <c r="I39" s="404"/>
    </row>
    <row r="40" spans="1:9" s="51" customFormat="1" ht="15" x14ac:dyDescent="0.2">
      <c r="A40" s="402"/>
      <c r="B40" s="402"/>
      <c r="C40" s="134"/>
      <c r="D40" s="134"/>
      <c r="E40" s="134"/>
      <c r="F40" s="134"/>
      <c r="G40" s="134"/>
      <c r="H40" s="403"/>
      <c r="I40" s="403"/>
    </row>
    <row r="41" spans="1:9" s="51" customFormat="1" ht="15" x14ac:dyDescent="0.2">
      <c r="A41" s="402"/>
      <c r="B41" s="402"/>
      <c r="C41" s="134"/>
      <c r="D41" s="134"/>
      <c r="E41" s="134"/>
      <c r="F41" s="134"/>
      <c r="G41" s="134"/>
      <c r="H41" s="403"/>
      <c r="I41" s="403"/>
    </row>
    <row r="42" spans="1:9" s="51" customFormat="1" ht="15" x14ac:dyDescent="0.2">
      <c r="A42" s="402"/>
      <c r="B42" s="402"/>
      <c r="C42" s="134"/>
      <c r="D42" s="134"/>
      <c r="E42" s="134"/>
      <c r="F42" s="134"/>
      <c r="G42" s="134"/>
      <c r="H42" s="403"/>
      <c r="I42" s="403"/>
    </row>
    <row r="43" spans="1:9" s="51" customFormat="1" ht="15" x14ac:dyDescent="0.2">
      <c r="A43" s="402"/>
      <c r="B43" s="402"/>
      <c r="C43" s="134"/>
      <c r="D43" s="134"/>
      <c r="E43" s="134"/>
      <c r="F43" s="134"/>
      <c r="G43" s="134"/>
      <c r="H43" s="403"/>
      <c r="I43" s="403"/>
    </row>
    <row r="44" spans="1:9" s="51" customFormat="1" ht="15" x14ac:dyDescent="0.2">
      <c r="A44" s="402"/>
      <c r="B44" s="402"/>
      <c r="C44" s="134"/>
      <c r="D44" s="134"/>
      <c r="E44" s="134"/>
      <c r="F44" s="134"/>
      <c r="G44" s="134"/>
      <c r="H44" s="403"/>
      <c r="I44" s="403"/>
    </row>
    <row r="45" spans="1:9" s="51" customFormat="1" ht="15" x14ac:dyDescent="0.2">
      <c r="A45" s="402"/>
      <c r="B45" s="402"/>
      <c r="C45" s="134"/>
      <c r="D45" s="134"/>
      <c r="E45" s="134"/>
      <c r="F45" s="134"/>
      <c r="G45" s="134"/>
      <c r="H45" s="403"/>
      <c r="I45" s="403"/>
    </row>
    <row r="46" spans="1:9" s="51" customFormat="1" ht="15" x14ac:dyDescent="0.2">
      <c r="A46" s="402"/>
      <c r="B46" s="402"/>
      <c r="C46" s="134"/>
      <c r="D46" s="134"/>
      <c r="E46" s="134"/>
      <c r="F46" s="134"/>
      <c r="G46" s="134"/>
      <c r="H46" s="403"/>
      <c r="I46" s="403"/>
    </row>
    <row r="47" spans="1:9" s="51" customFormat="1" ht="15" x14ac:dyDescent="0.2">
      <c r="A47" s="402"/>
      <c r="B47" s="402"/>
      <c r="C47" s="134"/>
      <c r="D47" s="134"/>
      <c r="E47" s="134"/>
      <c r="F47" s="134"/>
      <c r="G47" s="134"/>
      <c r="H47" s="403"/>
      <c r="I47" s="403"/>
    </row>
    <row r="48" spans="1:9" s="51" customFormat="1" ht="15" x14ac:dyDescent="0.2">
      <c r="A48" s="79"/>
      <c r="B48" s="79"/>
      <c r="C48" s="75"/>
      <c r="D48" s="75"/>
      <c r="E48" s="75"/>
      <c r="F48" s="75"/>
      <c r="G48" s="75"/>
      <c r="H48" s="75"/>
      <c r="I48" s="75"/>
    </row>
    <row r="49" spans="1:9" s="51" customFormat="1" x14ac:dyDescent="0.2">
      <c r="A49" s="80" t="s">
        <v>285</v>
      </c>
      <c r="B49" s="79"/>
      <c r="C49" s="75"/>
      <c r="D49" s="75"/>
      <c r="E49" s="75"/>
      <c r="F49" s="75"/>
      <c r="G49" s="75"/>
      <c r="H49" s="75"/>
      <c r="I49" s="75"/>
    </row>
    <row r="50" spans="1:9" s="51" customFormat="1" ht="14.25" customHeight="1" x14ac:dyDescent="0.2">
      <c r="A50" s="405" t="s">
        <v>286</v>
      </c>
      <c r="B50" s="405"/>
      <c r="C50" s="318" t="s">
        <v>287</v>
      </c>
      <c r="D50" s="318" t="s">
        <v>288</v>
      </c>
      <c r="E50" s="334" t="s">
        <v>289</v>
      </c>
      <c r="F50" s="334"/>
      <c r="G50" s="334"/>
      <c r="H50" s="75"/>
      <c r="I50" s="75"/>
    </row>
    <row r="51" spans="1:9" s="51" customFormat="1" ht="30" customHeight="1" x14ac:dyDescent="0.2">
      <c r="A51" s="405"/>
      <c r="B51" s="405"/>
      <c r="C51" s="318"/>
      <c r="D51" s="334"/>
      <c r="E51" s="47" t="s">
        <v>290</v>
      </c>
      <c r="F51" s="47" t="s">
        <v>291</v>
      </c>
      <c r="G51" s="47" t="s">
        <v>292</v>
      </c>
      <c r="H51" s="75"/>
      <c r="I51" s="75"/>
    </row>
    <row r="52" spans="1:9" s="51" customFormat="1" x14ac:dyDescent="0.2">
      <c r="A52" s="409"/>
      <c r="B52" s="410"/>
      <c r="C52" s="81"/>
      <c r="D52" s="135"/>
      <c r="E52" s="135"/>
      <c r="F52" s="135"/>
      <c r="G52" s="135"/>
      <c r="H52" s="75"/>
      <c r="I52" s="75"/>
    </row>
    <row r="53" spans="1:9" s="51" customFormat="1" x14ac:dyDescent="0.2">
      <c r="A53" s="409"/>
      <c r="B53" s="410"/>
      <c r="C53" s="81"/>
      <c r="D53" s="135"/>
      <c r="E53" s="135"/>
      <c r="F53" s="135"/>
      <c r="G53" s="135"/>
      <c r="H53" s="75"/>
      <c r="I53" s="75"/>
    </row>
    <row r="54" spans="1:9" s="51" customFormat="1" x14ac:dyDescent="0.2">
      <c r="A54" s="409"/>
      <c r="B54" s="410"/>
      <c r="C54" s="81"/>
      <c r="D54" s="135"/>
      <c r="E54" s="135"/>
      <c r="F54" s="135"/>
      <c r="G54" s="135"/>
      <c r="H54" s="75"/>
      <c r="I54" s="75"/>
    </row>
    <row r="55" spans="1:9" s="51" customFormat="1" x14ac:dyDescent="0.2">
      <c r="A55" s="409"/>
      <c r="B55" s="410"/>
      <c r="C55" s="81"/>
      <c r="D55" s="135"/>
      <c r="E55" s="135"/>
      <c r="F55" s="135"/>
      <c r="G55" s="135"/>
      <c r="H55" s="75"/>
      <c r="I55" s="75"/>
    </row>
    <row r="56" spans="1:9" s="51" customFormat="1" x14ac:dyDescent="0.2">
      <c r="A56" s="409"/>
      <c r="B56" s="410"/>
      <c r="C56" s="81"/>
      <c r="D56" s="135"/>
      <c r="E56" s="135"/>
      <c r="F56" s="135"/>
      <c r="G56" s="135"/>
      <c r="H56" s="75"/>
      <c r="I56" s="75"/>
    </row>
    <row r="57" spans="1:9" s="51" customFormat="1" ht="15" x14ac:dyDescent="0.2">
      <c r="A57" s="79"/>
      <c r="B57" s="79"/>
      <c r="C57" s="75"/>
      <c r="D57" s="75"/>
      <c r="E57" s="75"/>
      <c r="F57" s="75"/>
      <c r="G57" s="75"/>
      <c r="H57" s="75"/>
      <c r="I57" s="75"/>
    </row>
    <row r="58" spans="1:9" s="51" customFormat="1" ht="15" x14ac:dyDescent="0.2">
      <c r="A58" s="408" t="s">
        <v>297</v>
      </c>
      <c r="B58" s="408"/>
      <c r="C58" s="408"/>
      <c r="D58" s="408"/>
      <c r="E58" s="54"/>
      <c r="F58" s="54"/>
      <c r="G58" s="59" t="s">
        <v>67</v>
      </c>
      <c r="H58" s="75"/>
      <c r="I58" s="75"/>
    </row>
    <row r="59" spans="1:9" s="51" customFormat="1" ht="15" x14ac:dyDescent="0.2">
      <c r="A59" s="79"/>
      <c r="B59" s="79"/>
      <c r="C59" s="75"/>
      <c r="D59" s="75"/>
      <c r="E59" s="75"/>
      <c r="F59" s="75"/>
      <c r="G59" s="75"/>
      <c r="H59" s="75"/>
      <c r="I59" s="75"/>
    </row>
    <row r="60" spans="1:9" s="51" customFormat="1" ht="15" x14ac:dyDescent="0.2">
      <c r="A60" s="79"/>
      <c r="B60" s="79"/>
      <c r="C60" s="75"/>
      <c r="D60" s="75"/>
      <c r="E60" s="75"/>
      <c r="F60" s="75"/>
      <c r="G60" s="75"/>
      <c r="H60" s="75"/>
      <c r="I60" s="75"/>
    </row>
    <row r="61" spans="1:9" s="51" customFormat="1" ht="15" x14ac:dyDescent="0.2">
      <c r="A61" s="79"/>
      <c r="B61" s="79"/>
      <c r="C61" s="75"/>
      <c r="D61" s="75"/>
      <c r="E61" s="75"/>
      <c r="F61" s="75"/>
      <c r="G61" s="75"/>
      <c r="H61" s="75"/>
      <c r="I61" s="75"/>
    </row>
    <row r="62" spans="1:9" s="51" customFormat="1" ht="15" x14ac:dyDescent="0.2">
      <c r="A62" s="79"/>
      <c r="B62" s="79"/>
      <c r="C62" s="75"/>
      <c r="D62" s="75"/>
      <c r="E62" s="75"/>
      <c r="F62" s="75"/>
      <c r="G62" s="75"/>
      <c r="H62" s="75"/>
      <c r="I62" s="75"/>
    </row>
    <row r="63" spans="1:9" s="51" customFormat="1" ht="15" x14ac:dyDescent="0.2"/>
    <row r="64" spans="1:9" s="51" customFormat="1" ht="15" x14ac:dyDescent="0.2">
      <c r="A64" s="53" t="s">
        <v>293</v>
      </c>
    </row>
    <row r="65" spans="1:8" x14ac:dyDescent="0.25">
      <c r="A65" s="317" t="s">
        <v>294</v>
      </c>
      <c r="B65" s="317"/>
      <c r="C65" s="317"/>
      <c r="D65" s="48">
        <f>F14</f>
        <v>-5</v>
      </c>
      <c r="E65" s="48">
        <f>H14</f>
        <v>-4</v>
      </c>
      <c r="F65" s="48">
        <f>J14</f>
        <v>-3</v>
      </c>
      <c r="G65" s="48">
        <f>L14</f>
        <v>-2</v>
      </c>
      <c r="H65" s="48">
        <f>N14</f>
        <v>-1</v>
      </c>
    </row>
    <row r="66" spans="1:8" x14ac:dyDescent="0.25">
      <c r="A66" s="406" t="s">
        <v>295</v>
      </c>
      <c r="B66" s="406"/>
      <c r="C66" s="406"/>
      <c r="D66" s="135"/>
      <c r="E66" s="135"/>
      <c r="F66" s="135"/>
      <c r="G66" s="135"/>
      <c r="H66" s="135"/>
    </row>
    <row r="67" spans="1:8" x14ac:dyDescent="0.25">
      <c r="A67" s="406" t="s">
        <v>296</v>
      </c>
      <c r="B67" s="406"/>
      <c r="C67" s="406"/>
      <c r="D67" s="135"/>
      <c r="E67" s="135"/>
      <c r="F67" s="135"/>
      <c r="G67" s="135"/>
      <c r="H67" s="135"/>
    </row>
  </sheetData>
  <sheetProtection algorithmName="SHA-512" hashValue="Ohl30MEiSlzwi6FONlQai0UKDQ9blqmwLtI2lAf3YunriqhvUr3mYpNpLANX0j0jNpVe0auNAPxJakmwmCj5rg==" saltValue="/jFNbZiTA2+KpRzoTN0zsg==" spinCount="100000" sheet="1" objects="1" scenarios="1" formatCells="0" formatColumns="0" formatRows="0"/>
  <mergeCells count="66">
    <mergeCell ref="A66:C66"/>
    <mergeCell ref="A67:C67"/>
    <mergeCell ref="A27:D27"/>
    <mergeCell ref="A28:D28"/>
    <mergeCell ref="A29:D29"/>
    <mergeCell ref="A30:D30"/>
    <mergeCell ref="A31:D31"/>
    <mergeCell ref="A58:D58"/>
    <mergeCell ref="A52:B52"/>
    <mergeCell ref="A53:B53"/>
    <mergeCell ref="A54:B54"/>
    <mergeCell ref="A55:B55"/>
    <mergeCell ref="A56:B56"/>
    <mergeCell ref="A65:C65"/>
    <mergeCell ref="A46:B46"/>
    <mergeCell ref="A43:B43"/>
    <mergeCell ref="H46:I46"/>
    <mergeCell ref="A47:B47"/>
    <mergeCell ref="H47:I47"/>
    <mergeCell ref="A50:B51"/>
    <mergeCell ref="C50:C51"/>
    <mergeCell ref="D50:D51"/>
    <mergeCell ref="E50:G50"/>
    <mergeCell ref="H43:I43"/>
    <mergeCell ref="A44:B44"/>
    <mergeCell ref="H44:I44"/>
    <mergeCell ref="A45:B45"/>
    <mergeCell ref="H45:I45"/>
    <mergeCell ref="A40:B40"/>
    <mergeCell ref="H40:I40"/>
    <mergeCell ref="A41:B41"/>
    <mergeCell ref="H41:I41"/>
    <mergeCell ref="A42:B42"/>
    <mergeCell ref="H42:I42"/>
    <mergeCell ref="A26:D26"/>
    <mergeCell ref="A37:B38"/>
    <mergeCell ref="C37:G37"/>
    <mergeCell ref="H37:I38"/>
    <mergeCell ref="A39:B39"/>
    <mergeCell ref="H39:I39"/>
    <mergeCell ref="A25:D25"/>
    <mergeCell ref="L14:M14"/>
    <mergeCell ref="N14:O14"/>
    <mergeCell ref="A16:D16"/>
    <mergeCell ref="A17:D17"/>
    <mergeCell ref="A18:D18"/>
    <mergeCell ref="A19:D19"/>
    <mergeCell ref="J14:K14"/>
    <mergeCell ref="A20:D20"/>
    <mergeCell ref="A21:D21"/>
    <mergeCell ref="A22:D22"/>
    <mergeCell ref="A23:D23"/>
    <mergeCell ref="A24:D24"/>
    <mergeCell ref="A11:I11"/>
    <mergeCell ref="A14:D15"/>
    <mergeCell ref="E14:E15"/>
    <mergeCell ref="F14:G14"/>
    <mergeCell ref="H14:I14"/>
    <mergeCell ref="B9:C9"/>
    <mergeCell ref="E9:F9"/>
    <mergeCell ref="G9:I9"/>
    <mergeCell ref="A7:A8"/>
    <mergeCell ref="B7:C8"/>
    <mergeCell ref="D7:F7"/>
    <mergeCell ref="G7:I8"/>
    <mergeCell ref="E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1761-1A3D-4F75-9050-1B8EA718EF50}">
  <dimension ref="A1:N72"/>
  <sheetViews>
    <sheetView showZeros="0" topLeftCell="A55" workbookViewId="0">
      <selection activeCell="N71" sqref="N71"/>
    </sheetView>
  </sheetViews>
  <sheetFormatPr defaultRowHeight="15.75" x14ac:dyDescent="0.25"/>
  <cols>
    <col min="1" max="1" width="9.140625" style="52"/>
    <col min="2" max="2" width="10.42578125" style="52" customWidth="1"/>
    <col min="3" max="3" width="10.5703125" style="52" customWidth="1"/>
    <col min="4" max="4" width="10.28515625" style="52" customWidth="1"/>
    <col min="5" max="5" width="11.140625" style="52" customWidth="1"/>
    <col min="6" max="6" width="15.5703125" style="52" customWidth="1"/>
    <col min="7" max="7" width="16.28515625" style="52" customWidth="1"/>
    <col min="8" max="8" width="14.5703125" style="52" customWidth="1"/>
    <col min="9" max="13" width="9.140625" style="52"/>
    <col min="14" max="14" width="18.28515625" style="52" customWidth="1"/>
    <col min="15" max="257" width="9.140625" style="52"/>
    <col min="258" max="258" width="10.42578125" style="52" customWidth="1"/>
    <col min="259" max="259" width="10.5703125" style="52" customWidth="1"/>
    <col min="260" max="260" width="10.28515625" style="52" customWidth="1"/>
    <col min="261" max="261" width="11.140625" style="52" customWidth="1"/>
    <col min="262" max="262" width="13.140625" style="52" customWidth="1"/>
    <col min="263" max="263" width="13.42578125" style="52" customWidth="1"/>
    <col min="264" max="264" width="13.140625" style="52" customWidth="1"/>
    <col min="265" max="513" width="9.140625" style="52"/>
    <col min="514" max="514" width="10.42578125" style="52" customWidth="1"/>
    <col min="515" max="515" width="10.5703125" style="52" customWidth="1"/>
    <col min="516" max="516" width="10.28515625" style="52" customWidth="1"/>
    <col min="517" max="517" width="11.140625" style="52" customWidth="1"/>
    <col min="518" max="518" width="13.140625" style="52" customWidth="1"/>
    <col min="519" max="519" width="13.42578125" style="52" customWidth="1"/>
    <col min="520" max="520" width="13.140625" style="52" customWidth="1"/>
    <col min="521" max="769" width="9.140625" style="52"/>
    <col min="770" max="770" width="10.42578125" style="52" customWidth="1"/>
    <col min="771" max="771" width="10.5703125" style="52" customWidth="1"/>
    <col min="772" max="772" width="10.28515625" style="52" customWidth="1"/>
    <col min="773" max="773" width="11.140625" style="52" customWidth="1"/>
    <col min="774" max="774" width="13.140625" style="52" customWidth="1"/>
    <col min="775" max="775" width="13.42578125" style="52" customWidth="1"/>
    <col min="776" max="776" width="13.140625" style="52" customWidth="1"/>
    <col min="777" max="1025" width="9.140625" style="52"/>
    <col min="1026" max="1026" width="10.42578125" style="52" customWidth="1"/>
    <col min="1027" max="1027" width="10.5703125" style="52" customWidth="1"/>
    <col min="1028" max="1028" width="10.28515625" style="52" customWidth="1"/>
    <col min="1029" max="1029" width="11.140625" style="52" customWidth="1"/>
    <col min="1030" max="1030" width="13.140625" style="52" customWidth="1"/>
    <col min="1031" max="1031" width="13.42578125" style="52" customWidth="1"/>
    <col min="1032" max="1032" width="13.140625" style="52" customWidth="1"/>
    <col min="1033" max="1281" width="9.140625" style="52"/>
    <col min="1282" max="1282" width="10.42578125" style="52" customWidth="1"/>
    <col min="1283" max="1283" width="10.5703125" style="52" customWidth="1"/>
    <col min="1284" max="1284" width="10.28515625" style="52" customWidth="1"/>
    <col min="1285" max="1285" width="11.140625" style="52" customWidth="1"/>
    <col min="1286" max="1286" width="13.140625" style="52" customWidth="1"/>
    <col min="1287" max="1287" width="13.42578125" style="52" customWidth="1"/>
    <col min="1288" max="1288" width="13.140625" style="52" customWidth="1"/>
    <col min="1289" max="1537" width="9.140625" style="52"/>
    <col min="1538" max="1538" width="10.42578125" style="52" customWidth="1"/>
    <col min="1539" max="1539" width="10.5703125" style="52" customWidth="1"/>
    <col min="1540" max="1540" width="10.28515625" style="52" customWidth="1"/>
    <col min="1541" max="1541" width="11.140625" style="52" customWidth="1"/>
    <col min="1542" max="1542" width="13.140625" style="52" customWidth="1"/>
    <col min="1543" max="1543" width="13.42578125" style="52" customWidth="1"/>
    <col min="1544" max="1544" width="13.140625" style="52" customWidth="1"/>
    <col min="1545" max="1793" width="9.140625" style="52"/>
    <col min="1794" max="1794" width="10.42578125" style="52" customWidth="1"/>
    <col min="1795" max="1795" width="10.5703125" style="52" customWidth="1"/>
    <col min="1796" max="1796" width="10.28515625" style="52" customWidth="1"/>
    <col min="1797" max="1797" width="11.140625" style="52" customWidth="1"/>
    <col min="1798" max="1798" width="13.140625" style="52" customWidth="1"/>
    <col min="1799" max="1799" width="13.42578125" style="52" customWidth="1"/>
    <col min="1800" max="1800" width="13.140625" style="52" customWidth="1"/>
    <col min="1801" max="2049" width="9.140625" style="52"/>
    <col min="2050" max="2050" width="10.42578125" style="52" customWidth="1"/>
    <col min="2051" max="2051" width="10.5703125" style="52" customWidth="1"/>
    <col min="2052" max="2052" width="10.28515625" style="52" customWidth="1"/>
    <col min="2053" max="2053" width="11.140625" style="52" customWidth="1"/>
    <col min="2054" max="2054" width="13.140625" style="52" customWidth="1"/>
    <col min="2055" max="2055" width="13.42578125" style="52" customWidth="1"/>
    <col min="2056" max="2056" width="13.140625" style="52" customWidth="1"/>
    <col min="2057" max="2305" width="9.140625" style="52"/>
    <col min="2306" max="2306" width="10.42578125" style="52" customWidth="1"/>
    <col min="2307" max="2307" width="10.5703125" style="52" customWidth="1"/>
    <col min="2308" max="2308" width="10.28515625" style="52" customWidth="1"/>
    <col min="2309" max="2309" width="11.140625" style="52" customWidth="1"/>
    <col min="2310" max="2310" width="13.140625" style="52" customWidth="1"/>
    <col min="2311" max="2311" width="13.42578125" style="52" customWidth="1"/>
    <col min="2312" max="2312" width="13.140625" style="52" customWidth="1"/>
    <col min="2313" max="2561" width="9.140625" style="52"/>
    <col min="2562" max="2562" width="10.42578125" style="52" customWidth="1"/>
    <col min="2563" max="2563" width="10.5703125" style="52" customWidth="1"/>
    <col min="2564" max="2564" width="10.28515625" style="52" customWidth="1"/>
    <col min="2565" max="2565" width="11.140625" style="52" customWidth="1"/>
    <col min="2566" max="2566" width="13.140625" style="52" customWidth="1"/>
    <col min="2567" max="2567" width="13.42578125" style="52" customWidth="1"/>
    <col min="2568" max="2568" width="13.140625" style="52" customWidth="1"/>
    <col min="2569" max="2817" width="9.140625" style="52"/>
    <col min="2818" max="2818" width="10.42578125" style="52" customWidth="1"/>
    <col min="2819" max="2819" width="10.5703125" style="52" customWidth="1"/>
    <col min="2820" max="2820" width="10.28515625" style="52" customWidth="1"/>
    <col min="2821" max="2821" width="11.140625" style="52" customWidth="1"/>
    <col min="2822" max="2822" width="13.140625" style="52" customWidth="1"/>
    <col min="2823" max="2823" width="13.42578125" style="52" customWidth="1"/>
    <col min="2824" max="2824" width="13.140625" style="52" customWidth="1"/>
    <col min="2825" max="3073" width="9.140625" style="52"/>
    <col min="3074" max="3074" width="10.42578125" style="52" customWidth="1"/>
    <col min="3075" max="3075" width="10.5703125" style="52" customWidth="1"/>
    <col min="3076" max="3076" width="10.28515625" style="52" customWidth="1"/>
    <col min="3077" max="3077" width="11.140625" style="52" customWidth="1"/>
    <col min="3078" max="3078" width="13.140625" style="52" customWidth="1"/>
    <col min="3079" max="3079" width="13.42578125" style="52" customWidth="1"/>
    <col min="3080" max="3080" width="13.140625" style="52" customWidth="1"/>
    <col min="3081" max="3329" width="9.140625" style="52"/>
    <col min="3330" max="3330" width="10.42578125" style="52" customWidth="1"/>
    <col min="3331" max="3331" width="10.5703125" style="52" customWidth="1"/>
    <col min="3332" max="3332" width="10.28515625" style="52" customWidth="1"/>
    <col min="3333" max="3333" width="11.140625" style="52" customWidth="1"/>
    <col min="3334" max="3334" width="13.140625" style="52" customWidth="1"/>
    <col min="3335" max="3335" width="13.42578125" style="52" customWidth="1"/>
    <col min="3336" max="3336" width="13.140625" style="52" customWidth="1"/>
    <col min="3337" max="3585" width="9.140625" style="52"/>
    <col min="3586" max="3586" width="10.42578125" style="52" customWidth="1"/>
    <col min="3587" max="3587" width="10.5703125" style="52" customWidth="1"/>
    <col min="3588" max="3588" width="10.28515625" style="52" customWidth="1"/>
    <col min="3589" max="3589" width="11.140625" style="52" customWidth="1"/>
    <col min="3590" max="3590" width="13.140625" style="52" customWidth="1"/>
    <col min="3591" max="3591" width="13.42578125" style="52" customWidth="1"/>
    <col min="3592" max="3592" width="13.140625" style="52" customWidth="1"/>
    <col min="3593" max="3841" width="9.140625" style="52"/>
    <col min="3842" max="3842" width="10.42578125" style="52" customWidth="1"/>
    <col min="3843" max="3843" width="10.5703125" style="52" customWidth="1"/>
    <col min="3844" max="3844" width="10.28515625" style="52" customWidth="1"/>
    <col min="3845" max="3845" width="11.140625" style="52" customWidth="1"/>
    <col min="3846" max="3846" width="13.140625" style="52" customWidth="1"/>
    <col min="3847" max="3847" width="13.42578125" style="52" customWidth="1"/>
    <col min="3848" max="3848" width="13.140625" style="52" customWidth="1"/>
    <col min="3849" max="4097" width="9.140625" style="52"/>
    <col min="4098" max="4098" width="10.42578125" style="52" customWidth="1"/>
    <col min="4099" max="4099" width="10.5703125" style="52" customWidth="1"/>
    <col min="4100" max="4100" width="10.28515625" style="52" customWidth="1"/>
    <col min="4101" max="4101" width="11.140625" style="52" customWidth="1"/>
    <col min="4102" max="4102" width="13.140625" style="52" customWidth="1"/>
    <col min="4103" max="4103" width="13.42578125" style="52" customWidth="1"/>
    <col min="4104" max="4104" width="13.140625" style="52" customWidth="1"/>
    <col min="4105" max="4353" width="9.140625" style="52"/>
    <col min="4354" max="4354" width="10.42578125" style="52" customWidth="1"/>
    <col min="4355" max="4355" width="10.5703125" style="52" customWidth="1"/>
    <col min="4356" max="4356" width="10.28515625" style="52" customWidth="1"/>
    <col min="4357" max="4357" width="11.140625" style="52" customWidth="1"/>
    <col min="4358" max="4358" width="13.140625" style="52" customWidth="1"/>
    <col min="4359" max="4359" width="13.42578125" style="52" customWidth="1"/>
    <col min="4360" max="4360" width="13.140625" style="52" customWidth="1"/>
    <col min="4361" max="4609" width="9.140625" style="52"/>
    <col min="4610" max="4610" width="10.42578125" style="52" customWidth="1"/>
    <col min="4611" max="4611" width="10.5703125" style="52" customWidth="1"/>
    <col min="4612" max="4612" width="10.28515625" style="52" customWidth="1"/>
    <col min="4613" max="4613" width="11.140625" style="52" customWidth="1"/>
    <col min="4614" max="4614" width="13.140625" style="52" customWidth="1"/>
    <col min="4615" max="4615" width="13.42578125" style="52" customWidth="1"/>
    <col min="4616" max="4616" width="13.140625" style="52" customWidth="1"/>
    <col min="4617" max="4865" width="9.140625" style="52"/>
    <col min="4866" max="4866" width="10.42578125" style="52" customWidth="1"/>
    <col min="4867" max="4867" width="10.5703125" style="52" customWidth="1"/>
    <col min="4868" max="4868" width="10.28515625" style="52" customWidth="1"/>
    <col min="4869" max="4869" width="11.140625" style="52" customWidth="1"/>
    <col min="4870" max="4870" width="13.140625" style="52" customWidth="1"/>
    <col min="4871" max="4871" width="13.42578125" style="52" customWidth="1"/>
    <col min="4872" max="4872" width="13.140625" style="52" customWidth="1"/>
    <col min="4873" max="5121" width="9.140625" style="52"/>
    <col min="5122" max="5122" width="10.42578125" style="52" customWidth="1"/>
    <col min="5123" max="5123" width="10.5703125" style="52" customWidth="1"/>
    <col min="5124" max="5124" width="10.28515625" style="52" customWidth="1"/>
    <col min="5125" max="5125" width="11.140625" style="52" customWidth="1"/>
    <col min="5126" max="5126" width="13.140625" style="52" customWidth="1"/>
    <col min="5127" max="5127" width="13.42578125" style="52" customWidth="1"/>
    <col min="5128" max="5128" width="13.140625" style="52" customWidth="1"/>
    <col min="5129" max="5377" width="9.140625" style="52"/>
    <col min="5378" max="5378" width="10.42578125" style="52" customWidth="1"/>
    <col min="5379" max="5379" width="10.5703125" style="52" customWidth="1"/>
    <col min="5380" max="5380" width="10.28515625" style="52" customWidth="1"/>
    <col min="5381" max="5381" width="11.140625" style="52" customWidth="1"/>
    <col min="5382" max="5382" width="13.140625" style="52" customWidth="1"/>
    <col min="5383" max="5383" width="13.42578125" style="52" customWidth="1"/>
    <col min="5384" max="5384" width="13.140625" style="52" customWidth="1"/>
    <col min="5385" max="5633" width="9.140625" style="52"/>
    <col min="5634" max="5634" width="10.42578125" style="52" customWidth="1"/>
    <col min="5635" max="5635" width="10.5703125" style="52" customWidth="1"/>
    <col min="5636" max="5636" width="10.28515625" style="52" customWidth="1"/>
    <col min="5637" max="5637" width="11.140625" style="52" customWidth="1"/>
    <col min="5638" max="5638" width="13.140625" style="52" customWidth="1"/>
    <col min="5639" max="5639" width="13.42578125" style="52" customWidth="1"/>
    <col min="5640" max="5640" width="13.140625" style="52" customWidth="1"/>
    <col min="5641" max="5889" width="9.140625" style="52"/>
    <col min="5890" max="5890" width="10.42578125" style="52" customWidth="1"/>
    <col min="5891" max="5891" width="10.5703125" style="52" customWidth="1"/>
    <col min="5892" max="5892" width="10.28515625" style="52" customWidth="1"/>
    <col min="5893" max="5893" width="11.140625" style="52" customWidth="1"/>
    <col min="5894" max="5894" width="13.140625" style="52" customWidth="1"/>
    <col min="5895" max="5895" width="13.42578125" style="52" customWidth="1"/>
    <col min="5896" max="5896" width="13.140625" style="52" customWidth="1"/>
    <col min="5897" max="6145" width="9.140625" style="52"/>
    <col min="6146" max="6146" width="10.42578125" style="52" customWidth="1"/>
    <col min="6147" max="6147" width="10.5703125" style="52" customWidth="1"/>
    <col min="6148" max="6148" width="10.28515625" style="52" customWidth="1"/>
    <col min="6149" max="6149" width="11.140625" style="52" customWidth="1"/>
    <col min="6150" max="6150" width="13.140625" style="52" customWidth="1"/>
    <col min="6151" max="6151" width="13.42578125" style="52" customWidth="1"/>
    <col min="6152" max="6152" width="13.140625" style="52" customWidth="1"/>
    <col min="6153" max="6401" width="9.140625" style="52"/>
    <col min="6402" max="6402" width="10.42578125" style="52" customWidth="1"/>
    <col min="6403" max="6403" width="10.5703125" style="52" customWidth="1"/>
    <col min="6404" max="6404" width="10.28515625" style="52" customWidth="1"/>
    <col min="6405" max="6405" width="11.140625" style="52" customWidth="1"/>
    <col min="6406" max="6406" width="13.140625" style="52" customWidth="1"/>
    <col min="6407" max="6407" width="13.42578125" style="52" customWidth="1"/>
    <col min="6408" max="6408" width="13.140625" style="52" customWidth="1"/>
    <col min="6409" max="6657" width="9.140625" style="52"/>
    <col min="6658" max="6658" width="10.42578125" style="52" customWidth="1"/>
    <col min="6659" max="6659" width="10.5703125" style="52" customWidth="1"/>
    <col min="6660" max="6660" width="10.28515625" style="52" customWidth="1"/>
    <col min="6661" max="6661" width="11.140625" style="52" customWidth="1"/>
    <col min="6662" max="6662" width="13.140625" style="52" customWidth="1"/>
    <col min="6663" max="6663" width="13.42578125" style="52" customWidth="1"/>
    <col min="6664" max="6664" width="13.140625" style="52" customWidth="1"/>
    <col min="6665" max="6913" width="9.140625" style="52"/>
    <col min="6914" max="6914" width="10.42578125" style="52" customWidth="1"/>
    <col min="6915" max="6915" width="10.5703125" style="52" customWidth="1"/>
    <col min="6916" max="6916" width="10.28515625" style="52" customWidth="1"/>
    <col min="6917" max="6917" width="11.140625" style="52" customWidth="1"/>
    <col min="6918" max="6918" width="13.140625" style="52" customWidth="1"/>
    <col min="6919" max="6919" width="13.42578125" style="52" customWidth="1"/>
    <col min="6920" max="6920" width="13.140625" style="52" customWidth="1"/>
    <col min="6921" max="7169" width="9.140625" style="52"/>
    <col min="7170" max="7170" width="10.42578125" style="52" customWidth="1"/>
    <col min="7171" max="7171" width="10.5703125" style="52" customWidth="1"/>
    <col min="7172" max="7172" width="10.28515625" style="52" customWidth="1"/>
    <col min="7173" max="7173" width="11.140625" style="52" customWidth="1"/>
    <col min="7174" max="7174" width="13.140625" style="52" customWidth="1"/>
    <col min="7175" max="7175" width="13.42578125" style="52" customWidth="1"/>
    <col min="7176" max="7176" width="13.140625" style="52" customWidth="1"/>
    <col min="7177" max="7425" width="9.140625" style="52"/>
    <col min="7426" max="7426" width="10.42578125" style="52" customWidth="1"/>
    <col min="7427" max="7427" width="10.5703125" style="52" customWidth="1"/>
    <col min="7428" max="7428" width="10.28515625" style="52" customWidth="1"/>
    <col min="7429" max="7429" width="11.140625" style="52" customWidth="1"/>
    <col min="7430" max="7430" width="13.140625" style="52" customWidth="1"/>
    <col min="7431" max="7431" width="13.42578125" style="52" customWidth="1"/>
    <col min="7432" max="7432" width="13.140625" style="52" customWidth="1"/>
    <col min="7433" max="7681" width="9.140625" style="52"/>
    <col min="7682" max="7682" width="10.42578125" style="52" customWidth="1"/>
    <col min="7683" max="7683" width="10.5703125" style="52" customWidth="1"/>
    <col min="7684" max="7684" width="10.28515625" style="52" customWidth="1"/>
    <col min="7685" max="7685" width="11.140625" style="52" customWidth="1"/>
    <col min="7686" max="7686" width="13.140625" style="52" customWidth="1"/>
    <col min="7687" max="7687" width="13.42578125" style="52" customWidth="1"/>
    <col min="7688" max="7688" width="13.140625" style="52" customWidth="1"/>
    <col min="7689" max="7937" width="9.140625" style="52"/>
    <col min="7938" max="7938" width="10.42578125" style="52" customWidth="1"/>
    <col min="7939" max="7939" width="10.5703125" style="52" customWidth="1"/>
    <col min="7940" max="7940" width="10.28515625" style="52" customWidth="1"/>
    <col min="7941" max="7941" width="11.140625" style="52" customWidth="1"/>
    <col min="7942" max="7942" width="13.140625" style="52" customWidth="1"/>
    <col min="7943" max="7943" width="13.42578125" style="52" customWidth="1"/>
    <col min="7944" max="7944" width="13.140625" style="52" customWidth="1"/>
    <col min="7945" max="8193" width="9.140625" style="52"/>
    <col min="8194" max="8194" width="10.42578125" style="52" customWidth="1"/>
    <col min="8195" max="8195" width="10.5703125" style="52" customWidth="1"/>
    <col min="8196" max="8196" width="10.28515625" style="52" customWidth="1"/>
    <col min="8197" max="8197" width="11.140625" style="52" customWidth="1"/>
    <col min="8198" max="8198" width="13.140625" style="52" customWidth="1"/>
    <col min="8199" max="8199" width="13.42578125" style="52" customWidth="1"/>
    <col min="8200" max="8200" width="13.140625" style="52" customWidth="1"/>
    <col min="8201" max="8449" width="9.140625" style="52"/>
    <col min="8450" max="8450" width="10.42578125" style="52" customWidth="1"/>
    <col min="8451" max="8451" width="10.5703125" style="52" customWidth="1"/>
    <col min="8452" max="8452" width="10.28515625" style="52" customWidth="1"/>
    <col min="8453" max="8453" width="11.140625" style="52" customWidth="1"/>
    <col min="8454" max="8454" width="13.140625" style="52" customWidth="1"/>
    <col min="8455" max="8455" width="13.42578125" style="52" customWidth="1"/>
    <col min="8456" max="8456" width="13.140625" style="52" customWidth="1"/>
    <col min="8457" max="8705" width="9.140625" style="52"/>
    <col min="8706" max="8706" width="10.42578125" style="52" customWidth="1"/>
    <col min="8707" max="8707" width="10.5703125" style="52" customWidth="1"/>
    <col min="8708" max="8708" width="10.28515625" style="52" customWidth="1"/>
    <col min="8709" max="8709" width="11.140625" style="52" customWidth="1"/>
    <col min="8710" max="8710" width="13.140625" style="52" customWidth="1"/>
    <col min="8711" max="8711" width="13.42578125" style="52" customWidth="1"/>
    <col min="8712" max="8712" width="13.140625" style="52" customWidth="1"/>
    <col min="8713" max="8961" width="9.140625" style="52"/>
    <col min="8962" max="8962" width="10.42578125" style="52" customWidth="1"/>
    <col min="8963" max="8963" width="10.5703125" style="52" customWidth="1"/>
    <col min="8964" max="8964" width="10.28515625" style="52" customWidth="1"/>
    <col min="8965" max="8965" width="11.140625" style="52" customWidth="1"/>
    <col min="8966" max="8966" width="13.140625" style="52" customWidth="1"/>
    <col min="8967" max="8967" width="13.42578125" style="52" customWidth="1"/>
    <col min="8968" max="8968" width="13.140625" style="52" customWidth="1"/>
    <col min="8969" max="9217" width="9.140625" style="52"/>
    <col min="9218" max="9218" width="10.42578125" style="52" customWidth="1"/>
    <col min="9219" max="9219" width="10.5703125" style="52" customWidth="1"/>
    <col min="9220" max="9220" width="10.28515625" style="52" customWidth="1"/>
    <col min="9221" max="9221" width="11.140625" style="52" customWidth="1"/>
    <col min="9222" max="9222" width="13.140625" style="52" customWidth="1"/>
    <col min="9223" max="9223" width="13.42578125" style="52" customWidth="1"/>
    <col min="9224" max="9224" width="13.140625" style="52" customWidth="1"/>
    <col min="9225" max="9473" width="9.140625" style="52"/>
    <col min="9474" max="9474" width="10.42578125" style="52" customWidth="1"/>
    <col min="9475" max="9475" width="10.5703125" style="52" customWidth="1"/>
    <col min="9476" max="9476" width="10.28515625" style="52" customWidth="1"/>
    <col min="9477" max="9477" width="11.140625" style="52" customWidth="1"/>
    <col min="9478" max="9478" width="13.140625" style="52" customWidth="1"/>
    <col min="9479" max="9479" width="13.42578125" style="52" customWidth="1"/>
    <col min="9480" max="9480" width="13.140625" style="52" customWidth="1"/>
    <col min="9481" max="9729" width="9.140625" style="52"/>
    <col min="9730" max="9730" width="10.42578125" style="52" customWidth="1"/>
    <col min="9731" max="9731" width="10.5703125" style="52" customWidth="1"/>
    <col min="9732" max="9732" width="10.28515625" style="52" customWidth="1"/>
    <col min="9733" max="9733" width="11.140625" style="52" customWidth="1"/>
    <col min="9734" max="9734" width="13.140625" style="52" customWidth="1"/>
    <col min="9735" max="9735" width="13.42578125" style="52" customWidth="1"/>
    <col min="9736" max="9736" width="13.140625" style="52" customWidth="1"/>
    <col min="9737" max="9985" width="9.140625" style="52"/>
    <col min="9986" max="9986" width="10.42578125" style="52" customWidth="1"/>
    <col min="9987" max="9987" width="10.5703125" style="52" customWidth="1"/>
    <col min="9988" max="9988" width="10.28515625" style="52" customWidth="1"/>
    <col min="9989" max="9989" width="11.140625" style="52" customWidth="1"/>
    <col min="9990" max="9990" width="13.140625" style="52" customWidth="1"/>
    <col min="9991" max="9991" width="13.42578125" style="52" customWidth="1"/>
    <col min="9992" max="9992" width="13.140625" style="52" customWidth="1"/>
    <col min="9993" max="10241" width="9.140625" style="52"/>
    <col min="10242" max="10242" width="10.42578125" style="52" customWidth="1"/>
    <col min="10243" max="10243" width="10.5703125" style="52" customWidth="1"/>
    <col min="10244" max="10244" width="10.28515625" style="52" customWidth="1"/>
    <col min="10245" max="10245" width="11.140625" style="52" customWidth="1"/>
    <col min="10246" max="10246" width="13.140625" style="52" customWidth="1"/>
    <col min="10247" max="10247" width="13.42578125" style="52" customWidth="1"/>
    <col min="10248" max="10248" width="13.140625" style="52" customWidth="1"/>
    <col min="10249" max="10497" width="9.140625" style="52"/>
    <col min="10498" max="10498" width="10.42578125" style="52" customWidth="1"/>
    <col min="10499" max="10499" width="10.5703125" style="52" customWidth="1"/>
    <col min="10500" max="10500" width="10.28515625" style="52" customWidth="1"/>
    <col min="10501" max="10501" width="11.140625" style="52" customWidth="1"/>
    <col min="10502" max="10502" width="13.140625" style="52" customWidth="1"/>
    <col min="10503" max="10503" width="13.42578125" style="52" customWidth="1"/>
    <col min="10504" max="10504" width="13.140625" style="52" customWidth="1"/>
    <col min="10505" max="10753" width="9.140625" style="52"/>
    <col min="10754" max="10754" width="10.42578125" style="52" customWidth="1"/>
    <col min="10755" max="10755" width="10.5703125" style="52" customWidth="1"/>
    <col min="10756" max="10756" width="10.28515625" style="52" customWidth="1"/>
    <col min="10757" max="10757" width="11.140625" style="52" customWidth="1"/>
    <col min="10758" max="10758" width="13.140625" style="52" customWidth="1"/>
    <col min="10759" max="10759" width="13.42578125" style="52" customWidth="1"/>
    <col min="10760" max="10760" width="13.140625" style="52" customWidth="1"/>
    <col min="10761" max="11009" width="9.140625" style="52"/>
    <col min="11010" max="11010" width="10.42578125" style="52" customWidth="1"/>
    <col min="11011" max="11011" width="10.5703125" style="52" customWidth="1"/>
    <col min="11012" max="11012" width="10.28515625" style="52" customWidth="1"/>
    <col min="11013" max="11013" width="11.140625" style="52" customWidth="1"/>
    <col min="11014" max="11014" width="13.140625" style="52" customWidth="1"/>
    <col min="11015" max="11015" width="13.42578125" style="52" customWidth="1"/>
    <col min="11016" max="11016" width="13.140625" style="52" customWidth="1"/>
    <col min="11017" max="11265" width="9.140625" style="52"/>
    <col min="11266" max="11266" width="10.42578125" style="52" customWidth="1"/>
    <col min="11267" max="11267" width="10.5703125" style="52" customWidth="1"/>
    <col min="11268" max="11268" width="10.28515625" style="52" customWidth="1"/>
    <col min="11269" max="11269" width="11.140625" style="52" customWidth="1"/>
    <col min="11270" max="11270" width="13.140625" style="52" customWidth="1"/>
    <col min="11271" max="11271" width="13.42578125" style="52" customWidth="1"/>
    <col min="11272" max="11272" width="13.140625" style="52" customWidth="1"/>
    <col min="11273" max="11521" width="9.140625" style="52"/>
    <col min="11522" max="11522" width="10.42578125" style="52" customWidth="1"/>
    <col min="11523" max="11523" width="10.5703125" style="52" customWidth="1"/>
    <col min="11524" max="11524" width="10.28515625" style="52" customWidth="1"/>
    <col min="11525" max="11525" width="11.140625" style="52" customWidth="1"/>
    <col min="11526" max="11526" width="13.140625" style="52" customWidth="1"/>
    <col min="11527" max="11527" width="13.42578125" style="52" customWidth="1"/>
    <col min="11528" max="11528" width="13.140625" style="52" customWidth="1"/>
    <col min="11529" max="11777" width="9.140625" style="52"/>
    <col min="11778" max="11778" width="10.42578125" style="52" customWidth="1"/>
    <col min="11779" max="11779" width="10.5703125" style="52" customWidth="1"/>
    <col min="11780" max="11780" width="10.28515625" style="52" customWidth="1"/>
    <col min="11781" max="11781" width="11.140625" style="52" customWidth="1"/>
    <col min="11782" max="11782" width="13.140625" style="52" customWidth="1"/>
    <col min="11783" max="11783" width="13.42578125" style="52" customWidth="1"/>
    <col min="11784" max="11784" width="13.140625" style="52" customWidth="1"/>
    <col min="11785" max="12033" width="9.140625" style="52"/>
    <col min="12034" max="12034" width="10.42578125" style="52" customWidth="1"/>
    <col min="12035" max="12035" width="10.5703125" style="52" customWidth="1"/>
    <col min="12036" max="12036" width="10.28515625" style="52" customWidth="1"/>
    <col min="12037" max="12037" width="11.140625" style="52" customWidth="1"/>
    <col min="12038" max="12038" width="13.140625" style="52" customWidth="1"/>
    <col min="12039" max="12039" width="13.42578125" style="52" customWidth="1"/>
    <col min="12040" max="12040" width="13.140625" style="52" customWidth="1"/>
    <col min="12041" max="12289" width="9.140625" style="52"/>
    <col min="12290" max="12290" width="10.42578125" style="52" customWidth="1"/>
    <col min="12291" max="12291" width="10.5703125" style="52" customWidth="1"/>
    <col min="12292" max="12292" width="10.28515625" style="52" customWidth="1"/>
    <col min="12293" max="12293" width="11.140625" style="52" customWidth="1"/>
    <col min="12294" max="12294" width="13.140625" style="52" customWidth="1"/>
    <col min="12295" max="12295" width="13.42578125" style="52" customWidth="1"/>
    <col min="12296" max="12296" width="13.140625" style="52" customWidth="1"/>
    <col min="12297" max="12545" width="9.140625" style="52"/>
    <col min="12546" max="12546" width="10.42578125" style="52" customWidth="1"/>
    <col min="12547" max="12547" width="10.5703125" style="52" customWidth="1"/>
    <col min="12548" max="12548" width="10.28515625" style="52" customWidth="1"/>
    <col min="12549" max="12549" width="11.140625" style="52" customWidth="1"/>
    <col min="12550" max="12550" width="13.140625" style="52" customWidth="1"/>
    <col min="12551" max="12551" width="13.42578125" style="52" customWidth="1"/>
    <col min="12552" max="12552" width="13.140625" style="52" customWidth="1"/>
    <col min="12553" max="12801" width="9.140625" style="52"/>
    <col min="12802" max="12802" width="10.42578125" style="52" customWidth="1"/>
    <col min="12803" max="12803" width="10.5703125" style="52" customWidth="1"/>
    <col min="12804" max="12804" width="10.28515625" style="52" customWidth="1"/>
    <col min="12805" max="12805" width="11.140625" style="52" customWidth="1"/>
    <col min="12806" max="12806" width="13.140625" style="52" customWidth="1"/>
    <col min="12807" max="12807" width="13.42578125" style="52" customWidth="1"/>
    <col min="12808" max="12808" width="13.140625" style="52" customWidth="1"/>
    <col min="12809" max="13057" width="9.140625" style="52"/>
    <col min="13058" max="13058" width="10.42578125" style="52" customWidth="1"/>
    <col min="13059" max="13059" width="10.5703125" style="52" customWidth="1"/>
    <col min="13060" max="13060" width="10.28515625" style="52" customWidth="1"/>
    <col min="13061" max="13061" width="11.140625" style="52" customWidth="1"/>
    <col min="13062" max="13062" width="13.140625" style="52" customWidth="1"/>
    <col min="13063" max="13063" width="13.42578125" style="52" customWidth="1"/>
    <col min="13064" max="13064" width="13.140625" style="52" customWidth="1"/>
    <col min="13065" max="13313" width="9.140625" style="52"/>
    <col min="13314" max="13314" width="10.42578125" style="52" customWidth="1"/>
    <col min="13315" max="13315" width="10.5703125" style="52" customWidth="1"/>
    <col min="13316" max="13316" width="10.28515625" style="52" customWidth="1"/>
    <col min="13317" max="13317" width="11.140625" style="52" customWidth="1"/>
    <col min="13318" max="13318" width="13.140625" style="52" customWidth="1"/>
    <col min="13319" max="13319" width="13.42578125" style="52" customWidth="1"/>
    <col min="13320" max="13320" width="13.140625" style="52" customWidth="1"/>
    <col min="13321" max="13569" width="9.140625" style="52"/>
    <col min="13570" max="13570" width="10.42578125" style="52" customWidth="1"/>
    <col min="13571" max="13571" width="10.5703125" style="52" customWidth="1"/>
    <col min="13572" max="13572" width="10.28515625" style="52" customWidth="1"/>
    <col min="13573" max="13573" width="11.140625" style="52" customWidth="1"/>
    <col min="13574" max="13574" width="13.140625" style="52" customWidth="1"/>
    <col min="13575" max="13575" width="13.42578125" style="52" customWidth="1"/>
    <col min="13576" max="13576" width="13.140625" style="52" customWidth="1"/>
    <col min="13577" max="13825" width="9.140625" style="52"/>
    <col min="13826" max="13826" width="10.42578125" style="52" customWidth="1"/>
    <col min="13827" max="13827" width="10.5703125" style="52" customWidth="1"/>
    <col min="13828" max="13828" width="10.28515625" style="52" customWidth="1"/>
    <col min="13829" max="13829" width="11.140625" style="52" customWidth="1"/>
    <col min="13830" max="13830" width="13.140625" style="52" customWidth="1"/>
    <col min="13831" max="13831" width="13.42578125" style="52" customWidth="1"/>
    <col min="13832" max="13832" width="13.140625" style="52" customWidth="1"/>
    <col min="13833" max="14081" width="9.140625" style="52"/>
    <col min="14082" max="14082" width="10.42578125" style="52" customWidth="1"/>
    <col min="14083" max="14083" width="10.5703125" style="52" customWidth="1"/>
    <col min="14084" max="14084" width="10.28515625" style="52" customWidth="1"/>
    <col min="14085" max="14085" width="11.140625" style="52" customWidth="1"/>
    <col min="14086" max="14086" width="13.140625" style="52" customWidth="1"/>
    <col min="14087" max="14087" width="13.42578125" style="52" customWidth="1"/>
    <col min="14088" max="14088" width="13.140625" style="52" customWidth="1"/>
    <col min="14089" max="14337" width="9.140625" style="52"/>
    <col min="14338" max="14338" width="10.42578125" style="52" customWidth="1"/>
    <col min="14339" max="14339" width="10.5703125" style="52" customWidth="1"/>
    <col min="14340" max="14340" width="10.28515625" style="52" customWidth="1"/>
    <col min="14341" max="14341" width="11.140625" style="52" customWidth="1"/>
    <col min="14342" max="14342" width="13.140625" style="52" customWidth="1"/>
    <col min="14343" max="14343" width="13.42578125" style="52" customWidth="1"/>
    <col min="14344" max="14344" width="13.140625" style="52" customWidth="1"/>
    <col min="14345" max="14593" width="9.140625" style="52"/>
    <col min="14594" max="14594" width="10.42578125" style="52" customWidth="1"/>
    <col min="14595" max="14595" width="10.5703125" style="52" customWidth="1"/>
    <col min="14596" max="14596" width="10.28515625" style="52" customWidth="1"/>
    <col min="14597" max="14597" width="11.140625" style="52" customWidth="1"/>
    <col min="14598" max="14598" width="13.140625" style="52" customWidth="1"/>
    <col min="14599" max="14599" width="13.42578125" style="52" customWidth="1"/>
    <col min="14600" max="14600" width="13.140625" style="52" customWidth="1"/>
    <col min="14601" max="14849" width="9.140625" style="52"/>
    <col min="14850" max="14850" width="10.42578125" style="52" customWidth="1"/>
    <col min="14851" max="14851" width="10.5703125" style="52" customWidth="1"/>
    <col min="14852" max="14852" width="10.28515625" style="52" customWidth="1"/>
    <col min="14853" max="14853" width="11.140625" style="52" customWidth="1"/>
    <col min="14854" max="14854" width="13.140625" style="52" customWidth="1"/>
    <col min="14855" max="14855" width="13.42578125" style="52" customWidth="1"/>
    <col min="14856" max="14856" width="13.140625" style="52" customWidth="1"/>
    <col min="14857" max="15105" width="9.140625" style="52"/>
    <col min="15106" max="15106" width="10.42578125" style="52" customWidth="1"/>
    <col min="15107" max="15107" width="10.5703125" style="52" customWidth="1"/>
    <col min="15108" max="15108" width="10.28515625" style="52" customWidth="1"/>
    <col min="15109" max="15109" width="11.140625" style="52" customWidth="1"/>
    <col min="15110" max="15110" width="13.140625" style="52" customWidth="1"/>
    <col min="15111" max="15111" width="13.42578125" style="52" customWidth="1"/>
    <col min="15112" max="15112" width="13.140625" style="52" customWidth="1"/>
    <col min="15113" max="15361" width="9.140625" style="52"/>
    <col min="15362" max="15362" width="10.42578125" style="52" customWidth="1"/>
    <col min="15363" max="15363" width="10.5703125" style="52" customWidth="1"/>
    <col min="15364" max="15364" width="10.28515625" style="52" customWidth="1"/>
    <col min="15365" max="15365" width="11.140625" style="52" customWidth="1"/>
    <col min="15366" max="15366" width="13.140625" style="52" customWidth="1"/>
    <col min="15367" max="15367" width="13.42578125" style="52" customWidth="1"/>
    <col min="15368" max="15368" width="13.140625" style="52" customWidth="1"/>
    <col min="15369" max="15617" width="9.140625" style="52"/>
    <col min="15618" max="15618" width="10.42578125" style="52" customWidth="1"/>
    <col min="15619" max="15619" width="10.5703125" style="52" customWidth="1"/>
    <col min="15620" max="15620" width="10.28515625" style="52" customWidth="1"/>
    <col min="15621" max="15621" width="11.140625" style="52" customWidth="1"/>
    <col min="15622" max="15622" width="13.140625" style="52" customWidth="1"/>
    <col min="15623" max="15623" width="13.42578125" style="52" customWidth="1"/>
    <col min="15624" max="15624" width="13.140625" style="52" customWidth="1"/>
    <col min="15625" max="15873" width="9.140625" style="52"/>
    <col min="15874" max="15874" width="10.42578125" style="52" customWidth="1"/>
    <col min="15875" max="15875" width="10.5703125" style="52" customWidth="1"/>
    <col min="15876" max="15876" width="10.28515625" style="52" customWidth="1"/>
    <col min="15877" max="15877" width="11.140625" style="52" customWidth="1"/>
    <col min="15878" max="15878" width="13.140625" style="52" customWidth="1"/>
    <col min="15879" max="15879" width="13.42578125" style="52" customWidth="1"/>
    <col min="15880" max="15880" width="13.140625" style="52" customWidth="1"/>
    <col min="15881" max="16129" width="9.140625" style="52"/>
    <col min="16130" max="16130" width="10.42578125" style="52" customWidth="1"/>
    <col min="16131" max="16131" width="10.5703125" style="52" customWidth="1"/>
    <col min="16132" max="16132" width="10.28515625" style="52" customWidth="1"/>
    <col min="16133" max="16133" width="11.140625" style="52" customWidth="1"/>
    <col min="16134" max="16134" width="13.140625" style="52" customWidth="1"/>
    <col min="16135" max="16135" width="13.42578125" style="52" customWidth="1"/>
    <col min="16136" max="16136" width="13.140625" style="52" customWidth="1"/>
    <col min="16137" max="16384" width="9.140625" style="52"/>
  </cols>
  <sheetData>
    <row r="1" spans="1:8" s="51" customFormat="1" x14ac:dyDescent="0.25">
      <c r="A1" s="55" t="s">
        <v>298</v>
      </c>
    </row>
    <row r="2" spans="1:8" s="51" customFormat="1" ht="15" x14ac:dyDescent="0.2"/>
    <row r="3" spans="1:8" s="51" customFormat="1" x14ac:dyDescent="0.25">
      <c r="A3" s="56" t="s">
        <v>299</v>
      </c>
    </row>
    <row r="4" spans="1:8" s="51" customFormat="1" ht="15.75" customHeight="1" x14ac:dyDescent="0.2">
      <c r="A4" s="411" t="s">
        <v>6</v>
      </c>
      <c r="B4" s="386" t="s">
        <v>335</v>
      </c>
      <c r="C4" s="413"/>
      <c r="D4" s="386" t="s">
        <v>336</v>
      </c>
      <c r="E4" s="413"/>
      <c r="F4" s="415" t="s">
        <v>300</v>
      </c>
      <c r="G4" s="415"/>
      <c r="H4" s="415"/>
    </row>
    <row r="5" spans="1:8" s="51" customFormat="1" ht="45" customHeight="1" x14ac:dyDescent="0.2">
      <c r="A5" s="412"/>
      <c r="B5" s="388"/>
      <c r="C5" s="414"/>
      <c r="D5" s="388"/>
      <c r="E5" s="414"/>
      <c r="F5" s="65" t="s">
        <v>301</v>
      </c>
      <c r="G5" s="65" t="s">
        <v>302</v>
      </c>
      <c r="H5" s="83" t="s">
        <v>303</v>
      </c>
    </row>
    <row r="6" spans="1:8" s="51" customFormat="1" ht="15" x14ac:dyDescent="0.2">
      <c r="A6" s="63">
        <f>'РПП, РГП'!B9</f>
        <v>-5</v>
      </c>
      <c r="B6" s="351"/>
      <c r="C6" s="352"/>
      <c r="D6" s="351"/>
      <c r="E6" s="352"/>
      <c r="F6" s="138"/>
      <c r="G6" s="138"/>
      <c r="H6" s="138"/>
    </row>
    <row r="7" spans="1:8" s="51" customFormat="1" ht="15" x14ac:dyDescent="0.2">
      <c r="A7" s="116">
        <f>'РПП, РГП'!B10</f>
        <v>-4</v>
      </c>
      <c r="B7" s="351"/>
      <c r="C7" s="352"/>
      <c r="D7" s="351"/>
      <c r="E7" s="352"/>
      <c r="F7" s="138"/>
      <c r="G7" s="138"/>
      <c r="H7" s="138"/>
    </row>
    <row r="8" spans="1:8" s="51" customFormat="1" ht="15" x14ac:dyDescent="0.2">
      <c r="A8" s="116">
        <f>'РПП, РГП'!B11</f>
        <v>-3</v>
      </c>
      <c r="B8" s="351"/>
      <c r="C8" s="352"/>
      <c r="D8" s="351"/>
      <c r="E8" s="352"/>
      <c r="F8" s="138"/>
      <c r="G8" s="138"/>
      <c r="H8" s="138"/>
    </row>
    <row r="9" spans="1:8" s="51" customFormat="1" ht="15" x14ac:dyDescent="0.2">
      <c r="A9" s="116">
        <f>'РПП, РГП'!B12</f>
        <v>-2</v>
      </c>
      <c r="B9" s="351"/>
      <c r="C9" s="352"/>
      <c r="D9" s="351"/>
      <c r="E9" s="352"/>
      <c r="F9" s="138"/>
      <c r="G9" s="138"/>
      <c r="H9" s="138"/>
    </row>
    <row r="10" spans="1:8" s="51" customFormat="1" ht="15" x14ac:dyDescent="0.2">
      <c r="A10" s="116">
        <f>'РПП, РГП'!B13</f>
        <v>-1</v>
      </c>
      <c r="B10" s="351"/>
      <c r="C10" s="352"/>
      <c r="D10" s="351"/>
      <c r="E10" s="352"/>
      <c r="F10" s="138"/>
      <c r="G10" s="138"/>
      <c r="H10" s="138"/>
    </row>
    <row r="11" spans="1:8" s="51" customFormat="1" ht="15" x14ac:dyDescent="0.2"/>
    <row r="12" spans="1:8" s="51" customFormat="1" ht="15" x14ac:dyDescent="0.2">
      <c r="A12" s="53" t="s">
        <v>304</v>
      </c>
    </row>
    <row r="13" spans="1:8" s="51" customFormat="1" ht="15" x14ac:dyDescent="0.2">
      <c r="A13" s="316" t="s">
        <v>6</v>
      </c>
      <c r="B13" s="316" t="s">
        <v>305</v>
      </c>
      <c r="C13" s="316"/>
      <c r="D13" s="316" t="s">
        <v>83</v>
      </c>
      <c r="E13" s="316"/>
      <c r="F13" s="316"/>
      <c r="G13" s="316"/>
    </row>
    <row r="14" spans="1:8" s="51" customFormat="1" ht="15" x14ac:dyDescent="0.2">
      <c r="A14" s="316"/>
      <c r="B14" s="316" t="s">
        <v>306</v>
      </c>
      <c r="C14" s="316" t="s">
        <v>337</v>
      </c>
      <c r="D14" s="316" t="s">
        <v>302</v>
      </c>
      <c r="E14" s="316"/>
      <c r="F14" s="316" t="s">
        <v>301</v>
      </c>
      <c r="G14" s="316"/>
    </row>
    <row r="15" spans="1:8" s="51" customFormat="1" ht="18" x14ac:dyDescent="0.2">
      <c r="A15" s="316"/>
      <c r="B15" s="316"/>
      <c r="C15" s="316"/>
      <c r="D15" s="48" t="s">
        <v>337</v>
      </c>
      <c r="E15" s="48" t="s">
        <v>9</v>
      </c>
      <c r="F15" s="48" t="s">
        <v>337</v>
      </c>
      <c r="G15" s="48" t="s">
        <v>9</v>
      </c>
    </row>
    <row r="16" spans="1:8" s="51" customFormat="1" ht="15" x14ac:dyDescent="0.2">
      <c r="A16" s="63">
        <f>A6</f>
        <v>-5</v>
      </c>
      <c r="B16" s="138"/>
      <c r="C16" s="138"/>
      <c r="D16" s="138"/>
      <c r="E16" s="139">
        <f>IFERROR(D16/C16*100,0)</f>
        <v>0</v>
      </c>
      <c r="F16" s="138"/>
      <c r="G16" s="139">
        <f>IFERROR(F16/C16*100,0)</f>
        <v>0</v>
      </c>
    </row>
    <row r="17" spans="1:8" s="51" customFormat="1" ht="15" x14ac:dyDescent="0.2">
      <c r="A17" s="116">
        <f t="shared" ref="A17:A20" si="0">A7</f>
        <v>-4</v>
      </c>
      <c r="B17" s="138"/>
      <c r="C17" s="138"/>
      <c r="D17" s="138"/>
      <c r="E17" s="139">
        <f t="shared" ref="E17:E20" si="1">IFERROR(D17/C17*100,0)</f>
        <v>0</v>
      </c>
      <c r="F17" s="138"/>
      <c r="G17" s="139">
        <f t="shared" ref="G17:G20" si="2">IFERROR(F17/C17*100,0)</f>
        <v>0</v>
      </c>
    </row>
    <row r="18" spans="1:8" s="51" customFormat="1" ht="15" x14ac:dyDescent="0.2">
      <c r="A18" s="116">
        <f t="shared" si="0"/>
        <v>-3</v>
      </c>
      <c r="B18" s="138"/>
      <c r="C18" s="138"/>
      <c r="D18" s="138"/>
      <c r="E18" s="139">
        <f t="shared" si="1"/>
        <v>0</v>
      </c>
      <c r="F18" s="138"/>
      <c r="G18" s="139">
        <f t="shared" si="2"/>
        <v>0</v>
      </c>
    </row>
    <row r="19" spans="1:8" s="51" customFormat="1" ht="15" x14ac:dyDescent="0.2">
      <c r="A19" s="116">
        <f t="shared" si="0"/>
        <v>-2</v>
      </c>
      <c r="B19" s="138"/>
      <c r="C19" s="138"/>
      <c r="D19" s="138"/>
      <c r="E19" s="139">
        <f t="shared" si="1"/>
        <v>0</v>
      </c>
      <c r="F19" s="138"/>
      <c r="G19" s="139">
        <f t="shared" si="2"/>
        <v>0</v>
      </c>
    </row>
    <row r="20" spans="1:8" s="51" customFormat="1" ht="15" x14ac:dyDescent="0.2">
      <c r="A20" s="116">
        <f t="shared" si="0"/>
        <v>-1</v>
      </c>
      <c r="B20" s="138"/>
      <c r="C20" s="138"/>
      <c r="D20" s="138"/>
      <c r="E20" s="139">
        <f t="shared" si="1"/>
        <v>0</v>
      </c>
      <c r="F20" s="138"/>
      <c r="G20" s="139">
        <f t="shared" si="2"/>
        <v>0</v>
      </c>
    </row>
    <row r="21" spans="1:8" s="51" customFormat="1" ht="15" x14ac:dyDescent="0.2"/>
    <row r="22" spans="1:8" s="51" customFormat="1" ht="15" x14ac:dyDescent="0.2"/>
    <row r="23" spans="1:8" s="51" customFormat="1" x14ac:dyDescent="0.25">
      <c r="A23" s="55" t="s">
        <v>307</v>
      </c>
    </row>
    <row r="24" spans="1:8" s="51" customFormat="1" ht="5.25" customHeight="1" x14ac:dyDescent="0.2"/>
    <row r="25" spans="1:8" s="51" customFormat="1" ht="15" x14ac:dyDescent="0.2">
      <c r="A25" s="53" t="s">
        <v>308</v>
      </c>
    </row>
    <row r="26" spans="1:8" s="51" customFormat="1" ht="31.5" customHeight="1" x14ac:dyDescent="0.2">
      <c r="A26" s="47" t="s">
        <v>6</v>
      </c>
      <c r="B26" s="318" t="s">
        <v>309</v>
      </c>
      <c r="C26" s="318"/>
      <c r="D26" s="318"/>
      <c r="H26" s="53"/>
    </row>
    <row r="27" spans="1:8" s="51" customFormat="1" ht="13.5" customHeight="1" x14ac:dyDescent="0.2">
      <c r="A27" s="63">
        <f>A6</f>
        <v>-5</v>
      </c>
      <c r="B27" s="416"/>
      <c r="C27" s="416"/>
      <c r="D27" s="416"/>
      <c r="H27" s="53"/>
    </row>
    <row r="28" spans="1:8" s="51" customFormat="1" ht="13.5" customHeight="1" x14ac:dyDescent="0.2">
      <c r="A28" s="116">
        <f t="shared" ref="A28:A31" si="3">A7</f>
        <v>-4</v>
      </c>
      <c r="B28" s="417"/>
      <c r="C28" s="418"/>
      <c r="D28" s="419"/>
      <c r="H28" s="53"/>
    </row>
    <row r="29" spans="1:8" s="51" customFormat="1" ht="13.5" customHeight="1" x14ac:dyDescent="0.2">
      <c r="A29" s="116">
        <f t="shared" si="3"/>
        <v>-3</v>
      </c>
      <c r="B29" s="417"/>
      <c r="C29" s="418"/>
      <c r="D29" s="419"/>
      <c r="H29" s="53"/>
    </row>
    <row r="30" spans="1:8" s="51" customFormat="1" ht="13.5" customHeight="1" x14ac:dyDescent="0.2">
      <c r="A30" s="116">
        <f t="shared" si="3"/>
        <v>-2</v>
      </c>
      <c r="B30" s="416"/>
      <c r="C30" s="416"/>
      <c r="D30" s="416"/>
      <c r="H30" s="53"/>
    </row>
    <row r="31" spans="1:8" s="51" customFormat="1" ht="15" x14ac:dyDescent="0.2">
      <c r="A31" s="116">
        <f t="shared" si="3"/>
        <v>-1</v>
      </c>
      <c r="B31" s="416"/>
      <c r="C31" s="416"/>
      <c r="D31" s="416"/>
    </row>
    <row r="32" spans="1:8" s="51" customFormat="1" ht="15" x14ac:dyDescent="0.2"/>
    <row r="33" spans="1:8" s="51" customFormat="1" ht="15" x14ac:dyDescent="0.2">
      <c r="A33" s="53" t="s">
        <v>310</v>
      </c>
    </row>
    <row r="34" spans="1:8" s="51" customFormat="1" ht="15" x14ac:dyDescent="0.2">
      <c r="A34" s="316" t="s">
        <v>6</v>
      </c>
      <c r="B34" s="316" t="s">
        <v>311</v>
      </c>
      <c r="C34" s="316" t="s">
        <v>312</v>
      </c>
      <c r="D34" s="316"/>
      <c r="E34" s="316"/>
      <c r="F34" s="316"/>
      <c r="G34" s="316"/>
      <c r="H34" s="316"/>
    </row>
    <row r="35" spans="1:8" s="51" customFormat="1" ht="15" x14ac:dyDescent="0.2">
      <c r="A35" s="316"/>
      <c r="B35" s="316"/>
      <c r="C35" s="316" t="s">
        <v>313</v>
      </c>
      <c r="D35" s="316"/>
      <c r="E35" s="316" t="s">
        <v>314</v>
      </c>
      <c r="F35" s="316"/>
      <c r="G35" s="316" t="s">
        <v>315</v>
      </c>
      <c r="H35" s="316"/>
    </row>
    <row r="36" spans="1:8" s="51" customFormat="1" ht="15" x14ac:dyDescent="0.2">
      <c r="A36" s="316"/>
      <c r="B36" s="316"/>
      <c r="C36" s="48" t="s">
        <v>316</v>
      </c>
      <c r="D36" s="48" t="s">
        <v>9</v>
      </c>
      <c r="E36" s="48" t="s">
        <v>316</v>
      </c>
      <c r="F36" s="48" t="s">
        <v>9</v>
      </c>
      <c r="G36" s="48" t="s">
        <v>316</v>
      </c>
      <c r="H36" s="48" t="s">
        <v>9</v>
      </c>
    </row>
    <row r="37" spans="1:8" s="51" customFormat="1" ht="15" x14ac:dyDescent="0.2">
      <c r="A37" s="63">
        <f>A6</f>
        <v>-5</v>
      </c>
      <c r="B37" s="138"/>
      <c r="C37" s="138"/>
      <c r="D37" s="139">
        <f>IFERROR(C37/B37*100,0)</f>
        <v>0</v>
      </c>
      <c r="E37" s="138"/>
      <c r="F37" s="139">
        <f>IFERROR(E37/B37*100,0)</f>
        <v>0</v>
      </c>
      <c r="G37" s="138"/>
      <c r="H37" s="139">
        <f>IFERROR(G37/B37*100,0)</f>
        <v>0</v>
      </c>
    </row>
    <row r="38" spans="1:8" s="51" customFormat="1" ht="15" x14ac:dyDescent="0.2">
      <c r="A38" s="116">
        <f t="shared" ref="A38:A41" si="4">A7</f>
        <v>-4</v>
      </c>
      <c r="B38" s="138"/>
      <c r="C38" s="138"/>
      <c r="D38" s="139">
        <f t="shared" ref="D38:D41" si="5">IFERROR(C38/B38*100,0)</f>
        <v>0</v>
      </c>
      <c r="E38" s="138"/>
      <c r="F38" s="139">
        <f t="shared" ref="F38:F41" si="6">IFERROR(E38/B38*100,0)</f>
        <v>0</v>
      </c>
      <c r="G38" s="138"/>
      <c r="H38" s="139">
        <f t="shared" ref="H38:H41" si="7">IFERROR(G38/B38*100,0)</f>
        <v>0</v>
      </c>
    </row>
    <row r="39" spans="1:8" s="51" customFormat="1" ht="15" x14ac:dyDescent="0.2">
      <c r="A39" s="116">
        <f t="shared" si="4"/>
        <v>-3</v>
      </c>
      <c r="B39" s="138"/>
      <c r="C39" s="138"/>
      <c r="D39" s="139">
        <f t="shared" si="5"/>
        <v>0</v>
      </c>
      <c r="E39" s="138"/>
      <c r="F39" s="139">
        <f t="shared" si="6"/>
        <v>0</v>
      </c>
      <c r="G39" s="138"/>
      <c r="H39" s="139">
        <f t="shared" si="7"/>
        <v>0</v>
      </c>
    </row>
    <row r="40" spans="1:8" s="51" customFormat="1" ht="15" x14ac:dyDescent="0.2">
      <c r="A40" s="116">
        <f t="shared" si="4"/>
        <v>-2</v>
      </c>
      <c r="B40" s="138"/>
      <c r="C40" s="138"/>
      <c r="D40" s="139">
        <f t="shared" si="5"/>
        <v>0</v>
      </c>
      <c r="E40" s="138"/>
      <c r="F40" s="139">
        <f t="shared" si="6"/>
        <v>0</v>
      </c>
      <c r="G40" s="138"/>
      <c r="H40" s="139">
        <f t="shared" si="7"/>
        <v>0</v>
      </c>
    </row>
    <row r="41" spans="1:8" s="51" customFormat="1" ht="15" x14ac:dyDescent="0.2">
      <c r="A41" s="116">
        <f t="shared" si="4"/>
        <v>-1</v>
      </c>
      <c r="B41" s="138"/>
      <c r="C41" s="138"/>
      <c r="D41" s="139">
        <f t="shared" si="5"/>
        <v>0</v>
      </c>
      <c r="E41" s="138"/>
      <c r="F41" s="139">
        <f t="shared" si="6"/>
        <v>0</v>
      </c>
      <c r="G41" s="138"/>
      <c r="H41" s="139">
        <f t="shared" si="7"/>
        <v>0</v>
      </c>
    </row>
    <row r="42" spans="1:8" s="51" customFormat="1" ht="15" x14ac:dyDescent="0.2"/>
    <row r="43" spans="1:8" s="51" customFormat="1" x14ac:dyDescent="0.25">
      <c r="A43" s="56" t="s">
        <v>317</v>
      </c>
    </row>
    <row r="44" spans="1:8" s="51" customFormat="1" ht="15" x14ac:dyDescent="0.2">
      <c r="A44" s="53" t="s">
        <v>318</v>
      </c>
    </row>
    <row r="45" spans="1:8" s="51" customFormat="1" ht="34.5" customHeight="1" x14ac:dyDescent="0.2">
      <c r="A45" s="47" t="s">
        <v>6</v>
      </c>
      <c r="B45" s="316" t="s">
        <v>319</v>
      </c>
      <c r="C45" s="319"/>
      <c r="D45" s="319"/>
      <c r="E45" s="316" t="s">
        <v>320</v>
      </c>
      <c r="F45" s="318"/>
      <c r="G45" s="318"/>
      <c r="H45" s="334"/>
    </row>
    <row r="46" spans="1:8" s="51" customFormat="1" x14ac:dyDescent="0.2">
      <c r="A46" s="63">
        <f>A6</f>
        <v>-5</v>
      </c>
      <c r="B46" s="416"/>
      <c r="C46" s="416"/>
      <c r="D46" s="416"/>
      <c r="E46" s="416"/>
      <c r="F46" s="416"/>
      <c r="G46" s="416"/>
      <c r="H46" s="420"/>
    </row>
    <row r="47" spans="1:8" s="51" customFormat="1" x14ac:dyDescent="0.2">
      <c r="A47" s="116">
        <f t="shared" ref="A47:A50" si="8">A7</f>
        <v>-4</v>
      </c>
      <c r="B47" s="416"/>
      <c r="C47" s="416"/>
      <c r="D47" s="416"/>
      <c r="E47" s="416"/>
      <c r="F47" s="416"/>
      <c r="G47" s="416"/>
      <c r="H47" s="420"/>
    </row>
    <row r="48" spans="1:8" s="51" customFormat="1" x14ac:dyDescent="0.2">
      <c r="A48" s="116">
        <f t="shared" si="8"/>
        <v>-3</v>
      </c>
      <c r="B48" s="416"/>
      <c r="C48" s="416"/>
      <c r="D48" s="416"/>
      <c r="E48" s="416"/>
      <c r="F48" s="416"/>
      <c r="G48" s="416"/>
      <c r="H48" s="420"/>
    </row>
    <row r="49" spans="1:12" s="51" customFormat="1" x14ac:dyDescent="0.2">
      <c r="A49" s="116">
        <f t="shared" si="8"/>
        <v>-2</v>
      </c>
      <c r="B49" s="416"/>
      <c r="C49" s="416"/>
      <c r="D49" s="416"/>
      <c r="E49" s="416"/>
      <c r="F49" s="416"/>
      <c r="G49" s="416"/>
      <c r="H49" s="420"/>
    </row>
    <row r="50" spans="1:12" s="51" customFormat="1" x14ac:dyDescent="0.2">
      <c r="A50" s="116">
        <f t="shared" si="8"/>
        <v>-1</v>
      </c>
      <c r="B50" s="416"/>
      <c r="C50" s="416"/>
      <c r="D50" s="416"/>
      <c r="E50" s="416"/>
      <c r="F50" s="416"/>
      <c r="G50" s="416"/>
      <c r="H50" s="420"/>
    </row>
    <row r="51" spans="1:12" s="51" customFormat="1" ht="15" x14ac:dyDescent="0.2"/>
    <row r="52" spans="1:12" s="51" customFormat="1" ht="15" x14ac:dyDescent="0.2"/>
    <row r="53" spans="1:12" s="51" customFormat="1" x14ac:dyDescent="0.2">
      <c r="A53" s="431" t="s">
        <v>348</v>
      </c>
      <c r="B53" s="432"/>
      <c r="C53" s="432"/>
      <c r="D53" s="432"/>
      <c r="E53" s="432"/>
    </row>
    <row r="54" spans="1:12" s="51" customFormat="1" ht="15" x14ac:dyDescent="0.2">
      <c r="A54" s="433" t="s">
        <v>349</v>
      </c>
      <c r="B54" s="433"/>
      <c r="C54" s="433"/>
      <c r="D54" s="433"/>
      <c r="E54" s="433"/>
      <c r="F54" s="433"/>
      <c r="G54" s="379"/>
      <c r="H54" s="429"/>
      <c r="I54" s="429"/>
      <c r="J54" s="429"/>
      <c r="K54" s="429"/>
      <c r="L54" s="380"/>
    </row>
    <row r="55" spans="1:12" s="51" customFormat="1" ht="15" x14ac:dyDescent="0.2"/>
    <row r="56" spans="1:12" s="51" customFormat="1" ht="15" x14ac:dyDescent="0.2"/>
    <row r="57" spans="1:12" s="51" customFormat="1" ht="15" x14ac:dyDescent="0.2">
      <c r="A57" s="53" t="s">
        <v>321</v>
      </c>
    </row>
    <row r="58" spans="1:12" s="51" customFormat="1" ht="15" x14ac:dyDescent="0.2">
      <c r="A58" s="334" t="s">
        <v>6</v>
      </c>
      <c r="B58" s="334" t="s">
        <v>322</v>
      </c>
      <c r="C58" s="334"/>
      <c r="D58" s="334"/>
      <c r="E58" s="334"/>
      <c r="F58" s="328" t="s">
        <v>323</v>
      </c>
      <c r="G58" s="330"/>
    </row>
    <row r="59" spans="1:12" s="51" customFormat="1" ht="15" x14ac:dyDescent="0.2">
      <c r="A59" s="334"/>
      <c r="B59" s="334" t="s">
        <v>324</v>
      </c>
      <c r="C59" s="334"/>
      <c r="D59" s="334" t="s">
        <v>325</v>
      </c>
      <c r="E59" s="334"/>
      <c r="F59" s="331"/>
      <c r="G59" s="333"/>
    </row>
    <row r="60" spans="1:12" s="51" customFormat="1" ht="15" x14ac:dyDescent="0.2">
      <c r="A60" s="63">
        <f>'РПП, РГП'!C1</f>
        <v>0</v>
      </c>
      <c r="B60" s="430"/>
      <c r="C60" s="430"/>
      <c r="D60" s="430"/>
      <c r="E60" s="430"/>
      <c r="F60" s="423">
        <f>IFERROR(D60/B60*100,0)</f>
        <v>0</v>
      </c>
      <c r="G60" s="423"/>
      <c r="H60" s="84" t="s">
        <v>326</v>
      </c>
    </row>
    <row r="61" spans="1:12" s="51" customFormat="1" ht="15" x14ac:dyDescent="0.2"/>
    <row r="62" spans="1:12" x14ac:dyDescent="0.25">
      <c r="A62" s="55" t="s">
        <v>327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25">
      <c r="A64" s="53" t="s">
        <v>328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4" x14ac:dyDescent="0.25">
      <c r="A65" s="56" t="s">
        <v>329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4" x14ac:dyDescent="0.25">
      <c r="A66" s="53" t="s">
        <v>330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4" ht="66.75" customHeight="1" x14ac:dyDescent="0.25">
      <c r="A67" s="63" t="s">
        <v>6</v>
      </c>
      <c r="B67" s="318" t="s">
        <v>331</v>
      </c>
      <c r="C67" s="318"/>
      <c r="D67" s="425" t="s">
        <v>332</v>
      </c>
      <c r="E67" s="426"/>
      <c r="F67" s="318" t="s">
        <v>333</v>
      </c>
      <c r="G67" s="318"/>
      <c r="H67" s="425" t="s">
        <v>332</v>
      </c>
      <c r="I67" s="426"/>
      <c r="J67" s="318" t="s">
        <v>334</v>
      </c>
      <c r="K67" s="318"/>
      <c r="L67" s="425" t="s">
        <v>332</v>
      </c>
      <c r="M67" s="426"/>
      <c r="N67" s="434" t="s">
        <v>354</v>
      </c>
    </row>
    <row r="68" spans="1:14" x14ac:dyDescent="0.25">
      <c r="A68" s="63">
        <f>A6</f>
        <v>-5</v>
      </c>
      <c r="B68" s="351"/>
      <c r="C68" s="352"/>
      <c r="D68" s="421">
        <f>IFERROR(B68/N68,0)</f>
        <v>0</v>
      </c>
      <c r="E68" s="422"/>
      <c r="F68" s="351"/>
      <c r="G68" s="352"/>
      <c r="H68" s="421">
        <f>IFERROR(F68/N68,0)</f>
        <v>0</v>
      </c>
      <c r="I68" s="422"/>
      <c r="J68" s="351"/>
      <c r="K68" s="352"/>
      <c r="L68" s="423">
        <f>IFERROR(J68/N68,0)</f>
        <v>0</v>
      </c>
      <c r="M68" s="424"/>
      <c r="N68" s="123"/>
    </row>
    <row r="69" spans="1:14" x14ac:dyDescent="0.25">
      <c r="A69" s="116">
        <f>A7</f>
        <v>-4</v>
      </c>
      <c r="B69" s="351"/>
      <c r="C69" s="352"/>
      <c r="D69" s="421">
        <f t="shared" ref="D69:D72" si="9">IFERROR(B69/N69,0)</f>
        <v>0</v>
      </c>
      <c r="E69" s="422"/>
      <c r="F69" s="351"/>
      <c r="G69" s="352"/>
      <c r="H69" s="421">
        <f t="shared" ref="H69:H72" si="10">IFERROR(F69/N69,0)</f>
        <v>0</v>
      </c>
      <c r="I69" s="422"/>
      <c r="J69" s="351"/>
      <c r="K69" s="352"/>
      <c r="L69" s="423">
        <f t="shared" ref="L69:L72" si="11">IFERROR(J69/N69,0)</f>
        <v>0</v>
      </c>
      <c r="M69" s="424"/>
      <c r="N69" s="123"/>
    </row>
    <row r="70" spans="1:14" x14ac:dyDescent="0.25">
      <c r="A70" s="116">
        <f>A8</f>
        <v>-3</v>
      </c>
      <c r="B70" s="427"/>
      <c r="C70" s="428"/>
      <c r="D70" s="421">
        <f t="shared" si="9"/>
        <v>0</v>
      </c>
      <c r="E70" s="422"/>
      <c r="F70" s="427"/>
      <c r="G70" s="428"/>
      <c r="H70" s="421">
        <f t="shared" si="10"/>
        <v>0</v>
      </c>
      <c r="I70" s="422"/>
      <c r="J70" s="427"/>
      <c r="K70" s="428"/>
      <c r="L70" s="423">
        <f t="shared" si="11"/>
        <v>0</v>
      </c>
      <c r="M70" s="424"/>
      <c r="N70" s="123"/>
    </row>
    <row r="71" spans="1:14" x14ac:dyDescent="0.25">
      <c r="A71" s="116">
        <f>A9</f>
        <v>-2</v>
      </c>
      <c r="B71" s="427"/>
      <c r="C71" s="428"/>
      <c r="D71" s="421">
        <f t="shared" si="9"/>
        <v>0</v>
      </c>
      <c r="E71" s="422"/>
      <c r="F71" s="427"/>
      <c r="G71" s="428"/>
      <c r="H71" s="421">
        <f t="shared" si="10"/>
        <v>0</v>
      </c>
      <c r="I71" s="422"/>
      <c r="J71" s="427"/>
      <c r="K71" s="428"/>
      <c r="L71" s="423">
        <f t="shared" si="11"/>
        <v>0</v>
      </c>
      <c r="M71" s="424"/>
      <c r="N71" s="123"/>
    </row>
    <row r="72" spans="1:14" x14ac:dyDescent="0.25">
      <c r="A72" s="116">
        <f>A10</f>
        <v>-1</v>
      </c>
      <c r="B72" s="427"/>
      <c r="C72" s="428"/>
      <c r="D72" s="421">
        <f t="shared" si="9"/>
        <v>0</v>
      </c>
      <c r="E72" s="422"/>
      <c r="F72" s="427"/>
      <c r="G72" s="428"/>
      <c r="H72" s="421">
        <f t="shared" si="10"/>
        <v>0</v>
      </c>
      <c r="I72" s="422"/>
      <c r="J72" s="427"/>
      <c r="K72" s="428"/>
      <c r="L72" s="423">
        <f t="shared" si="11"/>
        <v>0</v>
      </c>
      <c r="M72" s="424"/>
      <c r="N72" s="123"/>
    </row>
  </sheetData>
  <sheetProtection algorithmName="SHA-512" hashValue="LTaftSlvgiRrRz4vvuzJRJ7v0lpLzzZkGQ+2TH5w+Rn6E4jSEiMt1oAKOBY8W9Qbj7u4DE+eTDcG2PlOFScaWQ==" saltValue="Dy14jNWKvooxHWxOAfwiaA==" spinCount="100000" sheet="1" objects="1" scenarios="1" formatColumns="0" formatRows="0"/>
  <mergeCells count="92">
    <mergeCell ref="B60:C60"/>
    <mergeCell ref="D60:E60"/>
    <mergeCell ref="F60:G60"/>
    <mergeCell ref="B48:D48"/>
    <mergeCell ref="E48:H48"/>
    <mergeCell ref="B49:D49"/>
    <mergeCell ref="E49:H49"/>
    <mergeCell ref="B50:D50"/>
    <mergeCell ref="E50:H50"/>
    <mergeCell ref="A53:E53"/>
    <mergeCell ref="A54:F54"/>
    <mergeCell ref="A58:A59"/>
    <mergeCell ref="B58:E58"/>
    <mergeCell ref="F58:G59"/>
    <mergeCell ref="B59:C59"/>
    <mergeCell ref="H72:I72"/>
    <mergeCell ref="J72:K72"/>
    <mergeCell ref="L72:M72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D59:E59"/>
    <mergeCell ref="B45:D45"/>
    <mergeCell ref="E45:H45"/>
    <mergeCell ref="B46:D46"/>
    <mergeCell ref="E46:H46"/>
    <mergeCell ref="B47:D47"/>
    <mergeCell ref="E47:H47"/>
    <mergeCell ref="G54:L54"/>
    <mergeCell ref="B26:D26"/>
    <mergeCell ref="B27:D27"/>
    <mergeCell ref="B30:D30"/>
    <mergeCell ref="B31:D31"/>
    <mergeCell ref="A34:A36"/>
    <mergeCell ref="B34:B36"/>
    <mergeCell ref="C34:H34"/>
    <mergeCell ref="C35:D35"/>
    <mergeCell ref="E35:F35"/>
    <mergeCell ref="G35:H35"/>
    <mergeCell ref="B28:D28"/>
    <mergeCell ref="B29:D29"/>
    <mergeCell ref="B10:C10"/>
    <mergeCell ref="D10:E10"/>
    <mergeCell ref="A13:A15"/>
    <mergeCell ref="B13:C13"/>
    <mergeCell ref="D13:G13"/>
    <mergeCell ref="B14:B15"/>
    <mergeCell ref="C14:C15"/>
    <mergeCell ref="D14:E14"/>
    <mergeCell ref="F14:G14"/>
    <mergeCell ref="B7:C7"/>
    <mergeCell ref="D7:E7"/>
    <mergeCell ref="B8:C8"/>
    <mergeCell ref="D8:E8"/>
    <mergeCell ref="B9:C9"/>
    <mergeCell ref="D9:E9"/>
    <mergeCell ref="A4:A5"/>
    <mergeCell ref="B4:C5"/>
    <mergeCell ref="D4:E5"/>
    <mergeCell ref="F4:H4"/>
    <mergeCell ref="B6:C6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Земли ЛФ</vt:lpstr>
      <vt:lpstr>РПП, РГП</vt:lpstr>
      <vt:lpstr>Охрана леса, лесовоостановление</vt:lpstr>
      <vt:lpstr>Подсочка, охота</vt:lpstr>
      <vt:lpstr>Экономика, соцзащита, ОТ</vt:lpstr>
      <vt:lpstr>'Земли ЛФ'!Область_печати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Голубович</dc:creator>
  <cp:lastModifiedBy>Антон Голубович</cp:lastModifiedBy>
  <cp:lastPrinted>2020-11-23T12:05:05Z</cp:lastPrinted>
  <dcterms:created xsi:type="dcterms:W3CDTF">2020-08-20T05:32:30Z</dcterms:created>
  <dcterms:modified xsi:type="dcterms:W3CDTF">2022-03-16T11:31:58Z</dcterms:modified>
</cp:coreProperties>
</file>